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R:\PurchasingDept\BUILDING SERVICES AND CAMPUS POLICE BIDS\FY25 Bids\AB250015-RFP-Custiodial Services\"/>
    </mc:Choice>
  </mc:AlternateContent>
  <xr:revisionPtr revIDLastSave="0" documentId="13_ncr:1_{D69D658C-57C8-4370-BD7B-30AF5A4C4A30}" xr6:coauthVersionLast="47" xr6:coauthVersionMax="47" xr10:uidLastSave="{00000000-0000-0000-0000-000000000000}"/>
  <workbookProtection workbookAlgorithmName="SHA-512" workbookHashValue="bbXzrihrWpJsABoVHwDk5mQUjeF96mMKjemWJbFmLDF85PXGaGskkQngVbKNMlwi5uf693XZa5Kj1Uce4szDCA==" workbookSaltValue="Oefmynfd1SEpgDOyA+dOtQ==" workbookSpinCount="100000" lockStructure="1"/>
  <bookViews>
    <workbookView xWindow="28680" yWindow="-120" windowWidth="29040" windowHeight="15720" tabRatio="827" xr2:uid="{00000000-000D-0000-FFFF-FFFF00000000}"/>
  </bookViews>
  <sheets>
    <sheet name="Instructions" sheetId="35" r:id="rId1"/>
    <sheet name="A - Base Program Pricing" sheetId="60" r:id="rId2"/>
    <sheet name="B - Optional Pricing" sheetId="62" r:id="rId3"/>
    <sheet name="C - Miscellaneous Pricing" sheetId="57" r:id="rId4"/>
    <sheet name="D- Consumables Pricing" sheetId="65" r:id="rId5"/>
    <sheet name="E - Pricing Assumptions" sheetId="58" r:id="rId6"/>
    <sheet name="High Level Rollup" sheetId="33" r:id="rId7"/>
  </sheets>
  <externalReferences>
    <externalReference r:id="rId8"/>
    <externalReference r:id="rId9"/>
    <externalReference r:id="rId10"/>
  </externalReferences>
  <definedNames>
    <definedName name="AA">#REF!</definedName>
    <definedName name="AM">'[1]Budget Summary'!$H$8</definedName>
    <definedName name="AUTO_MILES">'[1]Budget Summary'!$C$24</definedName>
    <definedName name="Background_Reports">'[1]Budget Summary'!$C$32</definedName>
    <definedName name="ColumnN">'[2]IN-SCOPE PRICING'!$V$3:$V$4</definedName>
    <definedName name="Contract_Supplies_Expense">'[1]Budget Summary'!$C$27</definedName>
    <definedName name="CSR">'[1]Budget Summary'!$H$12</definedName>
    <definedName name="DATE_OF_CHANGE">'[1]Budget Summary'!$C$9</definedName>
    <definedName name="DATE_SUBMITTED">'[1]Budget Summary'!$C$11</definedName>
    <definedName name="DAYS">'[1]Job Cost Information'!$W$34:$X$40</definedName>
    <definedName name="DEP_EQUIP">'[1]Budget Summary'!$C$25</definedName>
    <definedName name="DIVISION">'[1]Budget Summary'!$H$7</definedName>
    <definedName name="DV_area_0">[3]DV_sheet_!$A$1:$A$2</definedName>
    <definedName name="DV_area_1">[3]DV_sheet_!$B$1:$B$3</definedName>
    <definedName name="DV_area_2">[3]DV_sheet_!$C$1:$C$15</definedName>
    <definedName name="DV_area_3">[3]DV_sheet_!$D$1:$D$7</definedName>
    <definedName name="DV_area_4">[3]DV_sheet_!$E$1:$E$9</definedName>
    <definedName name="DV_area_5">[3]DV_sheet_!$F$1:$F$2</definedName>
    <definedName name="EQUIP_REPAIR">'[1]Budget Summary'!$C$29</definedName>
    <definedName name="GAS_OIL">'[1]Budget Summary'!$C$23</definedName>
    <definedName name="GC1_Days">'[1]Budget Summary'!$C$41</definedName>
    <definedName name="GC1_HRS">'[1]Budget Summary'!$E$41</definedName>
    <definedName name="GC1_Wage">'[1]Budget Summary'!$D$41</definedName>
    <definedName name="GC10_Days">'[1]Budget Summary'!$C$50</definedName>
    <definedName name="GC10_Hrs">'[1]Budget Summary'!$E$50</definedName>
    <definedName name="GC10_Wage">'[1]Budget Summary'!$D$50</definedName>
    <definedName name="GC11_Days">'[1]Budget Summary'!$C$51</definedName>
    <definedName name="GC11_Hrs">'[1]Budget Summary'!$E$51</definedName>
    <definedName name="GC11_Wage">'[1]Budget Summary'!$D$51</definedName>
    <definedName name="GC12_Days">'[1]Budget Summary'!$C$52</definedName>
    <definedName name="GC12_Hrs">'[1]Budget Summary'!$E$52</definedName>
    <definedName name="GC12_Wage">'[1]Budget Summary'!$D$52</definedName>
    <definedName name="GC13_Days">'[1]Budget Summary'!$C$53</definedName>
    <definedName name="GC13_Hrs">'[1]Budget Summary'!$E$53</definedName>
    <definedName name="GC13_Wage">'[1]Budget Summary'!$D$53</definedName>
    <definedName name="GC14_Days">'[1]Budget Summary'!$C$54</definedName>
    <definedName name="GC14_Hrs">'[1]Budget Summary'!$E$54</definedName>
    <definedName name="GC14_Wage">'[1]Budget Summary'!$D$54</definedName>
    <definedName name="GC15_Days">'[1]Budget Summary'!$C$55</definedName>
    <definedName name="GC15_Hrs">'[1]Budget Summary'!$E$55</definedName>
    <definedName name="GC15_Wage">'[1]Budget Summary'!$D$55</definedName>
    <definedName name="GC16_Days">'[1]Budget Summary'!$C$56</definedName>
    <definedName name="GC16_Hrs">'[1]Budget Summary'!$E$56</definedName>
    <definedName name="GC16_Wage">'[1]Budget Summary'!$D$56</definedName>
    <definedName name="GC17_Days">'[1]Budget Summary'!$C$57</definedName>
    <definedName name="GC17_Hrs">'[1]Budget Summary'!$E$57</definedName>
    <definedName name="GC17_Wage">'[1]Budget Summary'!$D$57</definedName>
    <definedName name="GC18_Days">'[1]Budget Summary'!$C$58</definedName>
    <definedName name="GC18_Hrs">'[1]Budget Summary'!$E$58</definedName>
    <definedName name="GC18_Wage">'[1]Budget Summary'!$D$58</definedName>
    <definedName name="GC19_Days">'[1]Budget Summary'!$C$59</definedName>
    <definedName name="GC19_Hrs">'[1]Budget Summary'!$E$59</definedName>
    <definedName name="GC19_Wage">'[1]Budget Summary'!$D$59</definedName>
    <definedName name="GC2_Days">'[1]Budget Summary'!$C$42</definedName>
    <definedName name="GC2_Hrs">'[1]Budget Summary'!$E$42</definedName>
    <definedName name="GC2_Wage">'[1]Budget Summary'!$D$42</definedName>
    <definedName name="GC20_Days">'[1]Budget Summary'!$C$60</definedName>
    <definedName name="GC20_Hrs">'[1]Budget Summary'!$E$60</definedName>
    <definedName name="GC20_Wage">'[1]Budget Summary'!$D$60</definedName>
    <definedName name="GC21_Days">'[1]Budget Summary'!#REF!</definedName>
    <definedName name="GC21_Hrs">'[1]Budget Summary'!#REF!</definedName>
    <definedName name="GC21_Wage">'[1]Budget Summary'!#REF!</definedName>
    <definedName name="GC22_Days">'[1]Budget Summary'!#REF!</definedName>
    <definedName name="GC22_Hrs">'[1]Budget Summary'!#REF!</definedName>
    <definedName name="GC22_Wage">'[1]Budget Summary'!#REF!</definedName>
    <definedName name="GC23_Days">'[1]Budget Summary'!#REF!</definedName>
    <definedName name="GC23_Hrs">'[1]Budget Summary'!#REF!</definedName>
    <definedName name="GC23_Wage">'[1]Budget Summary'!#REF!</definedName>
    <definedName name="GC24_Days">'[1]Budget Summary'!#REF!</definedName>
    <definedName name="GC24_Hrs">'[1]Budget Summary'!#REF!</definedName>
    <definedName name="GC24_Wage">'[1]Budget Summary'!#REF!</definedName>
    <definedName name="GC25_Days">'[1]Budget Summary'!#REF!</definedName>
    <definedName name="GC25_Hrs">'[1]Budget Summary'!#REF!</definedName>
    <definedName name="GC25_Wage">'[1]Budget Summary'!#REF!</definedName>
    <definedName name="GC26_Days">'[1]Budget Summary'!#REF!</definedName>
    <definedName name="GC26_Hrs">'[1]Budget Summary'!#REF!</definedName>
    <definedName name="GC26_Wage">'[1]Budget Summary'!#REF!</definedName>
    <definedName name="GC27_Days">'[1]Budget Summary'!#REF!</definedName>
    <definedName name="GC27_Hrs">'[1]Budget Summary'!#REF!</definedName>
    <definedName name="GC27_Wage">'[1]Budget Summary'!#REF!</definedName>
    <definedName name="GC28_Days">'[1]Budget Summary'!#REF!</definedName>
    <definedName name="GC28_Hrs">'[1]Budget Summary'!#REF!</definedName>
    <definedName name="GC28_Wage">'[1]Budget Summary'!#REF!</definedName>
    <definedName name="GC29_Days">'[1]Budget Summary'!#REF!</definedName>
    <definedName name="GC29_Hrs">'[1]Budget Summary'!#REF!</definedName>
    <definedName name="GC29_Wage">'[1]Budget Summary'!#REF!</definedName>
    <definedName name="GC3_Days">'[1]Budget Summary'!$C$43</definedName>
    <definedName name="GC3_Hrs">'[1]Budget Summary'!$E$43</definedName>
    <definedName name="GC3_Wage">'[1]Budget Summary'!$D$43</definedName>
    <definedName name="GC30_Days">'[1]Budget Summary'!#REF!</definedName>
    <definedName name="GC30_Hrs">'[1]Budget Summary'!#REF!</definedName>
    <definedName name="GC30_Wage">'[1]Budget Summary'!#REF!</definedName>
    <definedName name="GC31_Days">'[1]Budget Summary'!#REF!</definedName>
    <definedName name="GC31_Hrs">'[1]Budget Summary'!#REF!</definedName>
    <definedName name="GC31_Wage">'[1]Budget Summary'!#REF!</definedName>
    <definedName name="GC32_Days">'[1]Budget Summary'!#REF!</definedName>
    <definedName name="GC32_Hrs">'[1]Budget Summary'!#REF!</definedName>
    <definedName name="GC32_Wage">'[1]Budget Summary'!#REF!</definedName>
    <definedName name="GC33_Days">'[1]Budget Summary'!#REF!</definedName>
    <definedName name="GC33_Hrs">'[1]Budget Summary'!#REF!</definedName>
    <definedName name="GC33_Wage">'[1]Budget Summary'!#REF!</definedName>
    <definedName name="GC34_Days">'[1]Budget Summary'!#REF!</definedName>
    <definedName name="GC34_Hrs">'[1]Budget Summary'!#REF!</definedName>
    <definedName name="GC34_Wage">'[1]Budget Summary'!#REF!</definedName>
    <definedName name="GC35_Days">'[1]Budget Summary'!#REF!</definedName>
    <definedName name="GC35_Hrs">'[1]Budget Summary'!#REF!</definedName>
    <definedName name="GC35_Wage">'[1]Budget Summary'!#REF!</definedName>
    <definedName name="GC36_Days">'[1]Budget Summary'!#REF!</definedName>
    <definedName name="GC36_Hrs">'[1]Budget Summary'!#REF!</definedName>
    <definedName name="GC36_Wage">'[1]Budget Summary'!#REF!</definedName>
    <definedName name="GC37_Days">'[1]Budget Summary'!#REF!</definedName>
    <definedName name="GC37_Hrs">'[1]Budget Summary'!#REF!</definedName>
    <definedName name="GC37_Wage">'[1]Budget Summary'!#REF!</definedName>
    <definedName name="GC38_Days">'[1]Budget Summary'!#REF!</definedName>
    <definedName name="GC38_Hrs">'[1]Budget Summary'!#REF!</definedName>
    <definedName name="GC38_Wage">'[1]Budget Summary'!#REF!</definedName>
    <definedName name="GC39_Days">'[1]Budget Summary'!#REF!</definedName>
    <definedName name="GC39_Hrs">'[1]Budget Summary'!#REF!</definedName>
    <definedName name="GC39_Wage">'[1]Budget Summary'!#REF!</definedName>
    <definedName name="GC4_Days">'[1]Budget Summary'!$C$44</definedName>
    <definedName name="GC4_Hrs">'[1]Budget Summary'!$E$44</definedName>
    <definedName name="GC4_Wage">'[1]Budget Summary'!$D$44</definedName>
    <definedName name="GC40_Days">'[1]Budget Summary'!#REF!</definedName>
    <definedName name="GC40_Hrs">'[1]Budget Summary'!#REF!</definedName>
    <definedName name="GC40_Wage">'[1]Budget Summary'!#REF!</definedName>
    <definedName name="GC41_Days">'[1]Budget Summary'!#REF!</definedName>
    <definedName name="GC41_Hrs">'[1]Budget Summary'!#REF!</definedName>
    <definedName name="GC41_Wage">'[1]Budget Summary'!#REF!</definedName>
    <definedName name="GC42_Days">'[1]Budget Summary'!#REF!</definedName>
    <definedName name="GC42_Hrs">'[1]Budget Summary'!#REF!</definedName>
    <definedName name="GC42_Wage">'[1]Budget Summary'!#REF!</definedName>
    <definedName name="GC5_Days">'[1]Budget Summary'!$C$45</definedName>
    <definedName name="GC5_Hrs">'[1]Budget Summary'!$E$45</definedName>
    <definedName name="GC5_Wage">'[1]Budget Summary'!$D$45</definedName>
    <definedName name="GC6_Days">'[1]Budget Summary'!$C$46</definedName>
    <definedName name="GC6_Hrs">'[1]Budget Summary'!$E$46</definedName>
    <definedName name="GC6_Wage">'[1]Budget Summary'!$D$46</definedName>
    <definedName name="GC7_Days">'[1]Budget Summary'!$C$47</definedName>
    <definedName name="GC7_Hrs">'[1]Budget Summary'!$E$47</definedName>
    <definedName name="GC7_Wage">'[1]Budget Summary'!$D$47</definedName>
    <definedName name="GC8_Days">'[1]Budget Summary'!$C$48</definedName>
    <definedName name="GC8_Hrs">'[1]Budget Summary'!$E$48</definedName>
    <definedName name="GC8_Wage">'[1]Budget Summary'!$D$48</definedName>
    <definedName name="GC9_Days">'[1]Budget Summary'!$C$49</definedName>
    <definedName name="GC9_Hrs">'[1]Budget Summary'!$E$49</definedName>
    <definedName name="GC9_Wage">'[1]Budget Summary'!$D$49</definedName>
    <definedName name="GEO">'[1]Budget Summary'!$H$10</definedName>
    <definedName name="IND">'[1]Budget Summary'!$H$11</definedName>
    <definedName name="JOB_NAME">'[1]Budget Summary'!$C$8</definedName>
    <definedName name="JOB_NUMBER">'[1]Budget Summary'!$C$7</definedName>
    <definedName name="Labor_Amount">'[1]Budget Summary'!$G$77</definedName>
    <definedName name="Labor_Budget">'[1]Job Cost Information'!$F$67</definedName>
    <definedName name="LL">#REF!</definedName>
    <definedName name="Misc1">'[1]Budget Summary'!$C$37</definedName>
    <definedName name="Misc2">'[1]Budget Summary'!$C$38</definedName>
    <definedName name="Name1">'[1]Budget Summary'!$B$41</definedName>
    <definedName name="Name10">'[1]Budget Summary'!$B$50</definedName>
    <definedName name="Name11">'[1]Budget Summary'!$B$51</definedName>
    <definedName name="Name12">'[1]Budget Summary'!$B$52</definedName>
    <definedName name="Name13">'[1]Budget Summary'!$B$53</definedName>
    <definedName name="Name14">'[1]Budget Summary'!$B$54</definedName>
    <definedName name="Name15">'[1]Budget Summary'!$B$55</definedName>
    <definedName name="Name16">'[1]Budget Summary'!$B$56</definedName>
    <definedName name="Name17">'[1]Budget Summary'!$B$57</definedName>
    <definedName name="Name18">'[1]Budget Summary'!$B$58</definedName>
    <definedName name="Name19">'[1]Budget Summary'!$B$59</definedName>
    <definedName name="Name2">'[1]Budget Summary'!$B$42</definedName>
    <definedName name="Name20">'[1]Budget Summary'!$B$60</definedName>
    <definedName name="Name21">'[1]Budget Summary'!#REF!</definedName>
    <definedName name="Name22">'[1]Budget Summary'!#REF!</definedName>
    <definedName name="Name23">'[1]Budget Summary'!#REF!</definedName>
    <definedName name="Name24">'[1]Budget Summary'!#REF!</definedName>
    <definedName name="Name25">'[1]Budget Summary'!#REF!</definedName>
    <definedName name="Name26">'[1]Budget Summary'!#REF!</definedName>
    <definedName name="Name27">'[1]Budget Summary'!#REF!</definedName>
    <definedName name="Name28">'[1]Budget Summary'!#REF!</definedName>
    <definedName name="Name29">'[1]Budget Summary'!#REF!</definedName>
    <definedName name="Name3">'[1]Budget Summary'!$B$43</definedName>
    <definedName name="Name30">'[1]Budget Summary'!#REF!</definedName>
    <definedName name="Name31">'[1]Budget Summary'!#REF!</definedName>
    <definedName name="Name32">'[1]Budget Summary'!#REF!</definedName>
    <definedName name="Name33">'[1]Budget Summary'!#REF!</definedName>
    <definedName name="Name34">'[1]Budget Summary'!#REF!</definedName>
    <definedName name="Name35">'[1]Budget Summary'!#REF!</definedName>
    <definedName name="Name36">'[1]Budget Summary'!#REF!</definedName>
    <definedName name="Name37">'[1]Budget Summary'!#REF!</definedName>
    <definedName name="Name38">'[1]Budget Summary'!#REF!</definedName>
    <definedName name="Name39">'[1]Budget Summary'!#REF!</definedName>
    <definedName name="Name4">'[1]Budget Summary'!$B$44</definedName>
    <definedName name="Name40">'[1]Budget Summary'!#REF!</definedName>
    <definedName name="Name41">'[1]Budget Summary'!#REF!</definedName>
    <definedName name="Name42">'[1]Budget Summary'!#REF!</definedName>
    <definedName name="Name5">'[1]Budget Summary'!$B$45</definedName>
    <definedName name="Name6">'[1]Budget Summary'!$B$46</definedName>
    <definedName name="Name7">'[1]Budget Summary'!$B$47</definedName>
    <definedName name="Name8">'[1]Budget Summary'!$B$48</definedName>
    <definedName name="Name9">'[1]Budget Summary'!$B$49</definedName>
    <definedName name="P_L_A">'[1]Budget Summary'!$G$19</definedName>
    <definedName name="P_S_R">'[1]Budget Summary'!$G$18</definedName>
    <definedName name="Pagers">'[1]Budget Summary'!$C$28</definedName>
    <definedName name="Periodics_Name1">'[1]Budget Summary'!$B$66</definedName>
    <definedName name="Periodics_Name2">'[1]Budget Summary'!$B$67</definedName>
    <definedName name="Periodics_Name3">'[1]Budget Summary'!$B$68</definedName>
    <definedName name="Periodics_Name4">'[1]Budget Summary'!$B$69</definedName>
    <definedName name="Periodics_Name5">'[1]Budget Summary'!$B$70</definedName>
    <definedName name="Periodics_Name6">'[1]Budget Summary'!$B$71</definedName>
    <definedName name="Periodics_Name7">'[1]Budget Summary'!$B$72</definedName>
    <definedName name="Periodics_Name8">'[1]Budget Summary'!$B$73</definedName>
    <definedName name="Periodics1_Hrs">'[1]Budget Summary'!$E$66</definedName>
    <definedName name="Periodics1_Wage">'[1]Budget Summary'!$D$66</definedName>
    <definedName name="Periodics2_Hrs">'[1]Budget Summary'!$E$67</definedName>
    <definedName name="Periodics2_Wage">'[1]Budget Summary'!$D$67</definedName>
    <definedName name="Periodics3_Hrs">'[1]Budget Summary'!$E$68</definedName>
    <definedName name="Periodics3_Wage">'[1]Budget Summary'!$D$68</definedName>
    <definedName name="Periodics4_Hrs">'[1]Budget Summary'!$E$69</definedName>
    <definedName name="Periodics4_Wage">'[1]Budget Summary'!$D$69</definedName>
    <definedName name="Periodics5_Hrs">'[1]Budget Summary'!$E$70</definedName>
    <definedName name="Periodics5_Wage">'[1]Budget Summary'!$D$70</definedName>
    <definedName name="Periodics6_Hrs">'[1]Budget Summary'!$E$71</definedName>
    <definedName name="Periodics6_Wage">'[1]Budget Summary'!$D$71</definedName>
    <definedName name="Periodics7_Hrs">'[1]Budget Summary'!$E$72</definedName>
    <definedName name="Periodics7_Wage">'[1]Budget Summary'!$D$72</definedName>
    <definedName name="Periodics8_Hrs">'[1]Budget Summary'!$E$73</definedName>
    <definedName name="Periodics8_Wage">'[1]Budget Summary'!$D$73</definedName>
    <definedName name="PM">'[1]Budget Summary'!$H$9</definedName>
    <definedName name="S_S">'[1]Budget Summary'!$G$20</definedName>
    <definedName name="Safety">'[1]Budget Summary'!$C$31</definedName>
    <definedName name="Salary_Supervision">'[1]Budget Summary'!$C$21</definedName>
    <definedName name="Service_Revenue">'[1]Budget Summary'!$C$17</definedName>
    <definedName name="SITE_PHONE">'[1]Budget Summary'!$C$35</definedName>
    <definedName name="Small_Tools">'[1]Budget Summary'!$C$30</definedName>
    <definedName name="Subcontract_Labor">'[1]Budget Summary'!$C$22</definedName>
    <definedName name="SUBMITTED">'[1]Budget Summary'!$C$10</definedName>
    <definedName name="SUPERVISION_Name1">'[1]Budget Summary'!$B$62</definedName>
    <definedName name="SUPERVISION_Name2">'[1]Budget Summary'!$B$63</definedName>
    <definedName name="Supervision1_Days">'[1]Budget Summary'!$C$62</definedName>
    <definedName name="Supervision1_Hrs">'[1]Budget Summary'!$E$62</definedName>
    <definedName name="Supervision1_Wage">'[1]Budget Summary'!$D$62</definedName>
    <definedName name="Supervision2_Days">'[1]Budget Summary'!$C$63</definedName>
    <definedName name="Supervision2_Hrs">'[1]Budget Summary'!$E$63</definedName>
    <definedName name="Supervision2_Wage">'[1]Budget Summary'!$D$63</definedName>
    <definedName name="Supplies_Chemical_Expense">'[1]Budget Summary'!$C$26</definedName>
    <definedName name="Supply_Revenue">'[1]Budget Summary'!$C$18</definedName>
    <definedName name="T_I">'[1]Budget Summary'!$C$36</definedName>
    <definedName name="Total_Revenue">'[1]Budget Summary'!$C$19</definedName>
    <definedName name="TRAINING">'[1]Budget Summary'!$C$33</definedName>
    <definedName name="Uniforms">'[1]Budget Summary'!$C$34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62" l="1"/>
  <c r="F103" i="60"/>
  <c r="E27" i="60"/>
  <c r="C23" i="60"/>
  <c r="E23" i="60"/>
  <c r="D34" i="62" l="1"/>
  <c r="F4" i="65"/>
  <c r="C39" i="33"/>
  <c r="C35" i="33"/>
  <c r="B4" i="33"/>
  <c r="J21" i="60"/>
  <c r="C9" i="60" s="1"/>
  <c r="E4" i="58"/>
  <c r="B4" i="57"/>
  <c r="F34" i="62"/>
  <c r="G34" i="62"/>
  <c r="H10" i="62"/>
  <c r="H11" i="62"/>
  <c r="H12" i="62"/>
  <c r="H13" i="62"/>
  <c r="H14" i="62"/>
  <c r="H15" i="62"/>
  <c r="H16" i="62"/>
  <c r="H17" i="62"/>
  <c r="H18" i="62"/>
  <c r="H19" i="62"/>
  <c r="H20" i="62"/>
  <c r="H21" i="62"/>
  <c r="H22" i="62"/>
  <c r="H23" i="62"/>
  <c r="H24" i="62"/>
  <c r="H25" i="62"/>
  <c r="H26" i="62"/>
  <c r="H27" i="62"/>
  <c r="H28" i="62"/>
  <c r="H29" i="62"/>
  <c r="H30" i="62"/>
  <c r="H31" i="62"/>
  <c r="H32" i="62"/>
  <c r="H33" i="62"/>
  <c r="H9" i="62"/>
  <c r="E4" i="62"/>
  <c r="F85" i="60"/>
  <c r="E56" i="60"/>
  <c r="C12" i="33"/>
  <c r="F17" i="60"/>
  <c r="F54" i="60"/>
  <c r="H34" i="62" l="1"/>
  <c r="F25" i="60" l="1"/>
  <c r="F26" i="60"/>
  <c r="C13" i="33" l="1"/>
  <c r="C29" i="33" l="1"/>
  <c r="C20" i="33"/>
  <c r="F55" i="60"/>
  <c r="F53" i="60"/>
  <c r="F52" i="60"/>
  <c r="F51" i="60"/>
  <c r="F22" i="60"/>
  <c r="F21" i="60"/>
  <c r="F20" i="60"/>
  <c r="F19" i="60"/>
  <c r="F18" i="60"/>
  <c r="F16" i="60"/>
  <c r="F15" i="60"/>
  <c r="E4" i="60"/>
  <c r="F23" i="60" l="1"/>
  <c r="F56" i="60"/>
  <c r="F100" i="60"/>
  <c r="C40" i="33" s="1"/>
  <c r="F96" i="60"/>
  <c r="F27" i="60"/>
  <c r="C8" i="33"/>
  <c r="C26" i="33"/>
  <c r="F101" i="60" l="1"/>
  <c r="C41" i="33" s="1"/>
  <c r="C36" i="33"/>
  <c r="F59" i="60"/>
  <c r="F60" i="60"/>
  <c r="F61" i="60"/>
  <c r="F63" i="60"/>
  <c r="F62" i="60"/>
  <c r="C21" i="33"/>
  <c r="F29" i="60"/>
  <c r="C14" i="33" s="1"/>
  <c r="F68" i="60" l="1"/>
  <c r="F70" i="60" s="1"/>
  <c r="F34" i="60"/>
  <c r="F33" i="60"/>
  <c r="F32" i="60"/>
  <c r="F35" i="60"/>
  <c r="F36" i="60"/>
  <c r="F44" i="60" l="1"/>
  <c r="F46" i="60" s="1"/>
  <c r="F88" i="60" s="1"/>
  <c r="F90" i="60" s="1"/>
  <c r="C30" i="33" s="1"/>
  <c r="C22" i="33"/>
  <c r="F92" i="60" l="1"/>
  <c r="C15" i="33"/>
  <c r="C23" i="33"/>
  <c r="C32" i="33" l="1"/>
  <c r="C43" i="33"/>
  <c r="C16" i="33"/>
  <c r="F97" i="60"/>
  <c r="C37" i="33" s="1"/>
  <c r="F93" i="60"/>
  <c r="C33" i="33" s="1"/>
  <c r="C28" i="33"/>
</calcChain>
</file>

<file path=xl/sharedStrings.xml><?xml version="1.0" encoding="utf-8"?>
<sst xmlns="http://schemas.openxmlformats.org/spreadsheetml/2006/main" count="319" uniqueCount="223">
  <si>
    <t xml:space="preserve">Straight Time/ Hourly </t>
  </si>
  <si>
    <t xml:space="preserve">Yearly Service Hours </t>
  </si>
  <si>
    <t>(Sum of A, B and C Above)</t>
  </si>
  <si>
    <t>FICA - Labor</t>
  </si>
  <si>
    <t>FUTA - Labor</t>
  </si>
  <si>
    <t xml:space="preserve">SUTA - Labor </t>
  </si>
  <si>
    <t>Liability Insurance</t>
  </si>
  <si>
    <t>Enter Annual Hrs</t>
  </si>
  <si>
    <t>Enter Hrly Rate</t>
  </si>
  <si>
    <t>Other (If Applicable)</t>
  </si>
  <si>
    <t>Hours and Wages:</t>
  </si>
  <si>
    <t>Labor-Related Costs:</t>
  </si>
  <si>
    <t>A. Labor and Labor-Related Costs</t>
  </si>
  <si>
    <t>C. Supplies, Equipment and Other Costs</t>
  </si>
  <si>
    <t xml:space="preserve"> Base Labor     </t>
  </si>
  <si>
    <t xml:space="preserve">A. Total </t>
  </si>
  <si>
    <t xml:space="preserve">B. Total </t>
  </si>
  <si>
    <t>C. Total</t>
  </si>
  <si>
    <t>Health &amp; Welfare</t>
  </si>
  <si>
    <t>Profit and Overhead</t>
  </si>
  <si>
    <t>Enter Number</t>
  </si>
  <si>
    <t>Number of Employees</t>
  </si>
  <si>
    <t>Disability Insurance</t>
  </si>
  <si>
    <t>Pension</t>
  </si>
  <si>
    <t>Vacation Replacement</t>
  </si>
  <si>
    <t>Other Paid Time Off Replacement</t>
  </si>
  <si>
    <t>Total Direct Labor</t>
  </si>
  <si>
    <t>Labor Sub-Total</t>
  </si>
  <si>
    <t>Labor Replacement Sub-Total</t>
  </si>
  <si>
    <t>Supervisor(s)</t>
  </si>
  <si>
    <t>Background Checks</t>
  </si>
  <si>
    <t xml:space="preserve">Uniform Expense </t>
  </si>
  <si>
    <t>Total Labor and Labor-Related Costs</t>
  </si>
  <si>
    <t>Legal/Training/Other</t>
  </si>
  <si>
    <t>Net Cleanable Square Footage</t>
  </si>
  <si>
    <t>Annual Price per SF</t>
  </si>
  <si>
    <t xml:space="preserve">Cleaning Supplies </t>
  </si>
  <si>
    <t>Cleaning Equipment and Repairs</t>
  </si>
  <si>
    <t>Supervision Wage-Related:</t>
  </si>
  <si>
    <t>B. Supervision Costs</t>
  </si>
  <si>
    <t>Supervision Hours and Wages:</t>
  </si>
  <si>
    <t>Labor-Related Costs</t>
  </si>
  <si>
    <t>Management Systems</t>
  </si>
  <si>
    <t>Annual Supervision Hours</t>
  </si>
  <si>
    <t>Total Supervision and Labor-Related Costs</t>
  </si>
  <si>
    <t>Total Direct Supervision Costs</t>
  </si>
  <si>
    <t xml:space="preserve">B. Supervision Costs  </t>
  </si>
  <si>
    <t xml:space="preserve">General Instructions for Completing the Pricing Workbook </t>
  </si>
  <si>
    <r>
      <t xml:space="preserve">• Use MS EXCEL version 2003 or later.  </t>
    </r>
    <r>
      <rPr>
        <b/>
        <sz val="11"/>
        <color indexed="8"/>
        <rFont val="Arial"/>
        <family val="2"/>
      </rPr>
      <t>DO NOT submit as PDF</t>
    </r>
  </si>
  <si>
    <t>#1</t>
  </si>
  <si>
    <t>#2</t>
  </si>
  <si>
    <t>#3</t>
  </si>
  <si>
    <t>#4</t>
  </si>
  <si>
    <t>#5</t>
  </si>
  <si>
    <t>#6</t>
  </si>
  <si>
    <t>#7</t>
  </si>
  <si>
    <t>#8</t>
  </si>
  <si>
    <t>#9</t>
  </si>
  <si>
    <t>#10</t>
  </si>
  <si>
    <t>#11</t>
  </si>
  <si>
    <t>#12</t>
  </si>
  <si>
    <t>#13</t>
  </si>
  <si>
    <t>#14</t>
  </si>
  <si>
    <t>#15</t>
  </si>
  <si>
    <t>(Sum of A, B, and C Above)</t>
  </si>
  <si>
    <t>Account Manager</t>
  </si>
  <si>
    <t>Weekend - Regular Scheduled Duties</t>
  </si>
  <si>
    <t>Pricing Assumptions</t>
  </si>
  <si>
    <t xml:space="preserve">Monthly Prices </t>
  </si>
  <si>
    <t>Hourly Rates for Extra Services</t>
  </si>
  <si>
    <t>Hot Water Extract Per/SqfT</t>
  </si>
  <si>
    <t>Shampoo Clean Per/SqfT</t>
  </si>
  <si>
    <t>Strip &amp; Refinish Per/SqfT</t>
  </si>
  <si>
    <t>Deep Scrub &amp; Recoat Per/SqfT</t>
  </si>
  <si>
    <t xml:space="preserve">Year 3 </t>
  </si>
  <si>
    <t>Year 2</t>
  </si>
  <si>
    <t>Year 1</t>
  </si>
  <si>
    <t>Building</t>
  </si>
  <si>
    <t xml:space="preserve">Enter Rate Below </t>
  </si>
  <si>
    <r>
      <t xml:space="preserve">Monthly price to add a 4-hour </t>
    </r>
    <r>
      <rPr>
        <u/>
        <sz val="10"/>
        <rFont val="Arial"/>
        <family val="2"/>
      </rPr>
      <t>weekend</t>
    </r>
    <r>
      <rPr>
        <sz val="10"/>
        <rFont val="Arial"/>
        <family val="2"/>
      </rPr>
      <t xml:space="preserve"> porter</t>
    </r>
  </si>
  <si>
    <r>
      <t xml:space="preserve">Monthly price to add a 8-hour </t>
    </r>
    <r>
      <rPr>
        <u/>
        <sz val="10"/>
        <rFont val="Arial"/>
        <family val="2"/>
      </rPr>
      <t>weekend</t>
    </r>
    <r>
      <rPr>
        <sz val="10"/>
        <rFont val="Arial"/>
        <family val="2"/>
      </rPr>
      <t xml:space="preserve"> porter</t>
    </r>
  </si>
  <si>
    <t>Monthly price to add a half-time Porter</t>
  </si>
  <si>
    <t>Monthly price to add a full-time Porter</t>
  </si>
  <si>
    <t xml:space="preserve">Approximate Net Cleanable Square Footage </t>
  </si>
  <si>
    <t>(Routine janitorial Services)</t>
  </si>
  <si>
    <t>Art &amp; IMM Building</t>
  </si>
  <si>
    <t>Education Building</t>
  </si>
  <si>
    <t>Music Building</t>
  </si>
  <si>
    <t>Social Sciences Building</t>
  </si>
  <si>
    <t>TCNJ Library</t>
  </si>
  <si>
    <t>Brower Student Center</t>
  </si>
  <si>
    <t>Totals</t>
  </si>
  <si>
    <t>Workers' Comp</t>
  </si>
  <si>
    <t xml:space="preserve">Miscellaneous Pricing </t>
  </si>
  <si>
    <r>
      <t xml:space="preserve">T&amp;M Overtime Rate per Hour for </t>
    </r>
    <r>
      <rPr>
        <sz val="10"/>
        <rFont val="Arial"/>
        <family val="2"/>
      </rPr>
      <t>Porter</t>
    </r>
  </si>
  <si>
    <r>
      <t xml:space="preserve">T&amp;M Regular-time Rate per Hour for </t>
    </r>
    <r>
      <rPr>
        <sz val="10"/>
        <rFont val="Arial"/>
        <family val="2"/>
      </rPr>
      <t>Porter</t>
    </r>
    <r>
      <rPr>
        <sz val="10"/>
        <rFont val="Arial"/>
        <family val="2"/>
      </rPr>
      <t xml:space="preserve"> </t>
    </r>
  </si>
  <si>
    <r>
      <t>T&amp;M Regular-time Rate per Hour for</t>
    </r>
    <r>
      <rPr>
        <sz val="10"/>
        <rFont val="Arial"/>
        <family val="2"/>
      </rPr>
      <t xml:space="preserve"> Working Lead</t>
    </r>
  </si>
  <si>
    <t>T&amp;M Overtime Rate per Hour for Working Lead</t>
  </si>
  <si>
    <r>
      <t xml:space="preserve">Monthly price to add a half-time </t>
    </r>
    <r>
      <rPr>
        <sz val="10"/>
        <rFont val="Arial"/>
        <family val="2"/>
      </rPr>
      <t>Working Lead</t>
    </r>
  </si>
  <si>
    <r>
      <t>Monthly price to add a full-time</t>
    </r>
    <r>
      <rPr>
        <sz val="10"/>
        <rFont val="Arial"/>
        <family val="2"/>
      </rPr>
      <t xml:space="preserve"> Working Lead</t>
    </r>
  </si>
  <si>
    <t>Year 2 Total</t>
  </si>
  <si>
    <t>Year 3 Total</t>
  </si>
  <si>
    <t>Additional Floor Care - Entries, Lobbies, Corridors and Other Open Spaces</t>
  </si>
  <si>
    <t>Additional Floor Care - Classrooms, Offices, Lecture Halls, Labs, etc.</t>
  </si>
  <si>
    <t>Additional Carpet Care - Entries, Lobbies, Corridors and Other Open Spaces</t>
  </si>
  <si>
    <t>Additional Carpet Care - Classrooms, Offices, Lecture Halls, Labs, etc.</t>
  </si>
  <si>
    <t>Trenton Hall</t>
  </si>
  <si>
    <t>Project/Utility</t>
  </si>
  <si>
    <t>Working Lead</t>
  </si>
  <si>
    <t>T&amp;M Regular-time Rate per Hour for Project Worker/Utility</t>
  </si>
  <si>
    <t>T&amp;M Overtime Rate per Hour for Project Worker/Utility</t>
  </si>
  <si>
    <t>Monthly price to add a half-time Project Worker/Utility</t>
  </si>
  <si>
    <t>Monthly price to add a full-time Project Worker/Utility</t>
  </si>
  <si>
    <t>Travers/Wolfe Hall</t>
  </si>
  <si>
    <t>Type</t>
  </si>
  <si>
    <t>Academic</t>
  </si>
  <si>
    <t>Smart Inspect Quality Assurance and Performance Tracking Program</t>
  </si>
  <si>
    <t>Residence Halls</t>
  </si>
  <si>
    <t>Brewster Hall</t>
  </si>
  <si>
    <t>Allen Hall</t>
  </si>
  <si>
    <t>Ely Hall</t>
  </si>
  <si>
    <t>Eickoff Hall</t>
  </si>
  <si>
    <t>Roscoe</t>
  </si>
  <si>
    <t>Administrative Services</t>
  </si>
  <si>
    <t>Green Hall</t>
  </si>
  <si>
    <t xml:space="preserve">Academic </t>
  </si>
  <si>
    <t>Centennial</t>
  </si>
  <si>
    <t>Norsworthy</t>
  </si>
  <si>
    <t>Spiritual Center</t>
  </si>
  <si>
    <t>Bliss Hall</t>
  </si>
  <si>
    <t>Bliss Hall Annex</t>
  </si>
  <si>
    <t>Business Building</t>
  </si>
  <si>
    <t>Chemistry, Math &amp; Physics</t>
  </si>
  <si>
    <t>Recreation Center</t>
  </si>
  <si>
    <t>Kendall Hall</t>
  </si>
  <si>
    <t xml:space="preserve">Maintenance Building </t>
  </si>
  <si>
    <t>Power House</t>
  </si>
  <si>
    <t>Forcina</t>
  </si>
  <si>
    <t>Biology</t>
  </si>
  <si>
    <t>Armstrong Hall</t>
  </si>
  <si>
    <t>Packer Hall</t>
  </si>
  <si>
    <t xml:space="preserve">Cromwell </t>
  </si>
  <si>
    <t>New Residence Hall</t>
  </si>
  <si>
    <t>Hausdoerffer</t>
  </si>
  <si>
    <t>Phelps</t>
  </si>
  <si>
    <t>Town Houses West</t>
  </si>
  <si>
    <t>Town Houses South</t>
  </si>
  <si>
    <t>Town Houses East</t>
  </si>
  <si>
    <t>Decker Hall</t>
  </si>
  <si>
    <t>Bi-Monthly Third-Party Quality Audits</t>
  </si>
  <si>
    <t>Low-Moisture Encapsulation Per/SqfT</t>
  </si>
  <si>
    <t>INSERT BIDDER NAME HERE</t>
  </si>
  <si>
    <t>Profit and Overhead %</t>
  </si>
  <si>
    <t>Year 3</t>
  </si>
  <si>
    <t>Annual Price per Sqft</t>
  </si>
  <si>
    <t>Year 1 Annual Price</t>
  </si>
  <si>
    <t>Year 2 Annual Price</t>
  </si>
  <si>
    <t>Year 3 Annual Price</t>
  </si>
  <si>
    <t>% Escalation</t>
  </si>
  <si>
    <t>3 Year Total Contract Pricing</t>
  </si>
  <si>
    <t>Base Program Pricing</t>
  </si>
  <si>
    <t>NCSF</t>
  </si>
  <si>
    <t>Total</t>
  </si>
  <si>
    <r>
      <rPr>
        <i/>
        <sz val="12"/>
        <color rgb="FFC00000"/>
        <rFont val="Arial"/>
        <family val="2"/>
      </rPr>
      <t>Instructions: Fill out the cells in</t>
    </r>
    <r>
      <rPr>
        <i/>
        <sz val="12"/>
        <color theme="3" tint="0.249977111117893"/>
        <rFont val="Arial"/>
        <family val="2"/>
      </rPr>
      <t xml:space="preserve"> </t>
    </r>
    <r>
      <rPr>
        <b/>
        <i/>
        <sz val="10"/>
        <color rgb="FF0000FF"/>
        <rFont val="Arial"/>
        <family val="2"/>
      </rPr>
      <t>BLUE</t>
    </r>
    <r>
      <rPr>
        <sz val="10"/>
        <color rgb="FFFF0000"/>
        <rFont val="Arial"/>
        <family val="2"/>
      </rPr>
      <t xml:space="preserve"> </t>
    </r>
    <r>
      <rPr>
        <sz val="10"/>
        <color rgb="FFC00000"/>
        <rFont val="Arial"/>
        <family val="2"/>
      </rPr>
      <t>only</t>
    </r>
  </si>
  <si>
    <t>Price must include both labor and supplies</t>
  </si>
  <si>
    <t xml:space="preserve">Exhibit C - Miscellaneous Pricing </t>
  </si>
  <si>
    <t xml:space="preserve">Exhibit C - Optional Pricing </t>
  </si>
  <si>
    <t>#</t>
  </si>
  <si>
    <t>Exhibit C - Pricing Assumptions</t>
  </si>
  <si>
    <t>Net Cleanable Sq. Ft</t>
  </si>
  <si>
    <t>Base Program Buildings</t>
  </si>
  <si>
    <t>Exhibit C - High Level Rollup</t>
  </si>
  <si>
    <t>Year 1 Total</t>
  </si>
  <si>
    <t>Base Program Pricing Rollup</t>
  </si>
  <si>
    <t>Annual Direct Labor Hours</t>
  </si>
  <si>
    <t>Annual Replacement Labor Hours</t>
  </si>
  <si>
    <r>
      <t xml:space="preserve">• Service Provider shall only complete those cells with </t>
    </r>
    <r>
      <rPr>
        <sz val="11"/>
        <color rgb="FF0000FF"/>
        <rFont val="Arial"/>
        <family val="2"/>
      </rPr>
      <t>blue</t>
    </r>
    <r>
      <rPr>
        <sz val="11"/>
        <color rgb="FF000000"/>
        <rFont val="Arial"/>
        <family val="2"/>
      </rPr>
      <t xml:space="preserve"> font.  All other cells are generated by automatic formulas</t>
    </r>
  </si>
  <si>
    <t>• Enter 'Company Name' in the cell above</t>
  </si>
  <si>
    <r>
      <t xml:space="preserve">• Service Provider MUST complete the </t>
    </r>
    <r>
      <rPr>
        <b/>
        <sz val="11"/>
        <rFont val="Arial"/>
        <family val="2"/>
      </rPr>
      <t xml:space="preserve">Grey </t>
    </r>
    <r>
      <rPr>
        <sz val="11"/>
        <rFont val="Arial"/>
        <family val="2"/>
      </rPr>
      <t>tabs ONLY.</t>
    </r>
  </si>
  <si>
    <r>
      <t xml:space="preserve">• Service Provider MUST specify any assumptions made in pricing on the </t>
    </r>
    <r>
      <rPr>
        <b/>
        <sz val="11"/>
        <color rgb="FF000000"/>
        <rFont val="Arial"/>
        <family val="2"/>
      </rPr>
      <t>E - Pricing Assumptions</t>
    </r>
    <r>
      <rPr>
        <sz val="11"/>
        <color rgb="FF000000"/>
        <rFont val="Arial"/>
        <family val="2"/>
      </rPr>
      <t xml:space="preserve"> tab </t>
    </r>
  </si>
  <si>
    <r>
      <t xml:space="preserve">• Service Provider  MUST complete </t>
    </r>
    <r>
      <rPr>
        <b/>
        <sz val="11"/>
        <color rgb="FF000000"/>
        <rFont val="Arial"/>
        <family val="2"/>
      </rPr>
      <t>C - Miscellaneous Pricing</t>
    </r>
    <r>
      <rPr>
        <sz val="11"/>
        <color rgb="FF000000"/>
        <rFont val="Arial"/>
        <family val="2"/>
      </rPr>
      <t xml:space="preserve"> tab.</t>
    </r>
  </si>
  <si>
    <r>
      <t xml:space="preserve">• This bid should consider building service employees prevailing wage for the employees of contractors and subcontractors furnishing building services in State-owned and State-leased buildings.  
The NJ DOL link for building service employees prevailing wage is </t>
    </r>
    <r>
      <rPr>
        <u/>
        <sz val="11"/>
        <color rgb="FF0000FF"/>
        <rFont val="Arial"/>
        <family val="2"/>
      </rPr>
      <t>https://www.nj.gov/labor/wageandhour/</t>
    </r>
    <r>
      <rPr>
        <sz val="11"/>
        <rFont val="Arial"/>
        <family val="2"/>
      </rPr>
      <t xml:space="preserve"> 
(the page provides steps to access the current rates). </t>
    </r>
  </si>
  <si>
    <t>• Service Provider may be liable for any costs incurred by The College of New Jersey or Core as a result of a virus being passed through an infected file</t>
  </si>
  <si>
    <t xml:space="preserve">Exhibit C - Consumables Pricing </t>
  </si>
  <si>
    <t>Custodians</t>
  </si>
  <si>
    <t xml:space="preserve">Exhibit C - Annual Base Program Pricing </t>
  </si>
  <si>
    <t xml:space="preserve">Annual lump sum pricing </t>
  </si>
  <si>
    <t>Note: Please provide per building costs for full scope of service</t>
  </si>
  <si>
    <t>T&amp;M Overtime Rate per Hour for Custodian</t>
  </si>
  <si>
    <t>T&amp;M Regular-time Rate per Hour for Custodian</t>
  </si>
  <si>
    <t>Monthly price to add a half-time Custodian</t>
  </si>
  <si>
    <t>Monthly price to add a full-time Custodian</t>
  </si>
  <si>
    <t>Total Labor Costs</t>
  </si>
  <si>
    <t>Porter/Matron</t>
  </si>
  <si>
    <t xml:space="preserve">Roll Towel </t>
  </si>
  <si>
    <t>RT 399</t>
  </si>
  <si>
    <t>Toilet paper</t>
  </si>
  <si>
    <t>SC 988</t>
  </si>
  <si>
    <t>White trash Bags</t>
  </si>
  <si>
    <t>3mil</t>
  </si>
  <si>
    <t>16 mic</t>
  </si>
  <si>
    <t xml:space="preserve">Black trash bags </t>
  </si>
  <si>
    <t>16mic</t>
  </si>
  <si>
    <t>Paper Towel</t>
  </si>
  <si>
    <t>10 inc</t>
  </si>
  <si>
    <t xml:space="preserve">Gojo Soap </t>
  </si>
  <si>
    <t>Seat Covers</t>
  </si>
  <si>
    <t>Should TCNJ decide to purchase consumables on a pass through, please provide your price per case</t>
  </si>
  <si>
    <t>Cost per Case</t>
  </si>
  <si>
    <t>Consumable Markup Percentage</t>
  </si>
  <si>
    <t>Square Footage Adjustments</t>
  </si>
  <si>
    <t>Classroom / learning space / lab</t>
  </si>
  <si>
    <t>Restroom / break room / high-use areas</t>
  </si>
  <si>
    <t>Office / administrative / general areas</t>
  </si>
  <si>
    <t>Corridors / entrance / lobby / common traffic areas</t>
  </si>
  <si>
    <t>Dining space</t>
  </si>
  <si>
    <t>Residential space</t>
  </si>
  <si>
    <r>
      <t xml:space="preserve">Enter a </t>
    </r>
    <r>
      <rPr>
        <b/>
        <i/>
        <u/>
        <sz val="10"/>
        <rFont val="Arial"/>
        <family val="2"/>
      </rPr>
      <t>monthly</t>
    </r>
    <r>
      <rPr>
        <i/>
        <sz val="10"/>
        <rFont val="Arial"/>
        <family val="2"/>
      </rPr>
      <t xml:space="preserve"> price per square foot for space that is removed or added to the contract 
(must be minimum 10,000 cleanable square feet to apply, except for dining which has unique requirements for each individual space)</t>
    </r>
  </si>
  <si>
    <t>Product/Type</t>
  </si>
  <si>
    <t>MORM 125</t>
  </si>
  <si>
    <t>Product # / Type</t>
  </si>
  <si>
    <t>TCNJ - Custodial RFP</t>
  </si>
  <si>
    <t>Exhibit - C TCNJ Pricing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</si>
</sst>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0_);\(#,##0.000\)"/>
    <numFmt numFmtId="165" formatCode="_(&quot;$&quot;* #,##0.000_);_(&quot;$&quot;* \(#,##0.000\);_(&quot;$&quot;* &quot;-&quot;??_);_(@_)"/>
    <numFmt numFmtId="166" formatCode="&quot;$&quot;#,##0.00"/>
    <numFmt numFmtId="167" formatCode="_(&quot;$&quot;* #,##0.000_);_(&quot;$&quot;* \(#,##0.000\);_(&quot;$&quot;* &quot;-&quot;???_);_(@_)"/>
    <numFmt numFmtId="168" formatCode="_(* #,##0_);_(* \(#,##0\);_(* &quot;-&quot;??_);_(@_)"/>
    <numFmt numFmtId="169" formatCode="#,###"/>
  </numFmts>
  <fonts count="52">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18"/>
      <name val="Arial"/>
      <family val="2"/>
    </font>
    <font>
      <sz val="8"/>
      <color indexed="12"/>
      <name val="Arial"/>
      <family val="2"/>
    </font>
    <font>
      <sz val="10"/>
      <color indexed="12"/>
      <name val="Arial"/>
      <family val="2"/>
    </font>
    <font>
      <sz val="10"/>
      <name val="Arial"/>
      <family val="2"/>
    </font>
    <font>
      <i/>
      <sz val="8"/>
      <color indexed="12"/>
      <name val="Arial"/>
      <family val="2"/>
    </font>
    <font>
      <i/>
      <sz val="8"/>
      <name val="Arial"/>
      <family val="2"/>
    </font>
    <font>
      <b/>
      <sz val="16"/>
      <name val="Arial"/>
      <family val="2"/>
    </font>
    <font>
      <b/>
      <sz val="11"/>
      <color indexed="8"/>
      <name val="Arial"/>
      <family val="2"/>
    </font>
    <font>
      <sz val="11"/>
      <color theme="1"/>
      <name val="Calibri"/>
      <family val="2"/>
      <scheme val="minor"/>
    </font>
    <font>
      <sz val="10"/>
      <color rgb="FFFF0000"/>
      <name val="Arial"/>
      <family val="2"/>
    </font>
    <font>
      <sz val="10"/>
      <color rgb="FF0000FF"/>
      <name val="Arial"/>
      <family val="2"/>
    </font>
    <font>
      <sz val="11"/>
      <color rgb="FF000000"/>
      <name val="Arial"/>
      <family val="2"/>
    </font>
    <font>
      <b/>
      <sz val="9"/>
      <name val="Arial"/>
      <family val="2"/>
    </font>
    <font>
      <b/>
      <sz val="10"/>
      <color indexed="12"/>
      <name val="Arial"/>
      <family val="2"/>
    </font>
    <font>
      <u/>
      <sz val="10"/>
      <name val="Arial"/>
      <family val="2"/>
    </font>
    <font>
      <b/>
      <i/>
      <sz val="10"/>
      <name val="Arial"/>
      <family val="2"/>
    </font>
    <font>
      <b/>
      <sz val="12"/>
      <color rgb="FF0000FF"/>
      <name val="Arial"/>
      <family val="2"/>
    </font>
    <font>
      <sz val="11"/>
      <name val="Arial"/>
      <family val="2"/>
    </font>
    <font>
      <sz val="10"/>
      <name val="Arial"/>
      <family val="2"/>
    </font>
    <font>
      <sz val="11"/>
      <color rgb="FF0000FF"/>
      <name val="Arial"/>
      <family val="2"/>
    </font>
    <font>
      <sz val="12"/>
      <name val="Arial"/>
      <family val="2"/>
    </font>
    <font>
      <b/>
      <sz val="10"/>
      <color theme="1"/>
      <name val="Arial"/>
      <family val="2"/>
    </font>
    <font>
      <sz val="8"/>
      <name val="Arial"/>
      <family val="2"/>
    </font>
    <font>
      <b/>
      <sz val="11"/>
      <name val="Arial"/>
      <family val="2"/>
    </font>
    <font>
      <sz val="8"/>
      <name val="Arial"/>
      <family val="2"/>
    </font>
    <font>
      <sz val="10"/>
      <name val="Arial"/>
      <family val="2"/>
    </font>
    <font>
      <b/>
      <i/>
      <sz val="12"/>
      <color rgb="FF0000FF"/>
      <name val="Arial"/>
      <family val="2"/>
    </font>
    <font>
      <sz val="20"/>
      <name val="Arial"/>
      <family val="2"/>
    </font>
    <font>
      <b/>
      <sz val="20"/>
      <name val="Arial"/>
      <family val="2"/>
    </font>
    <font>
      <sz val="20"/>
      <name val="Times New Roman"/>
      <family val="1"/>
    </font>
    <font>
      <i/>
      <sz val="20"/>
      <name val="Arial"/>
      <family val="2"/>
    </font>
    <font>
      <b/>
      <i/>
      <sz val="12"/>
      <color theme="3" tint="0.249977111117893"/>
      <name val="Arial"/>
      <family val="2"/>
    </font>
    <font>
      <b/>
      <sz val="10"/>
      <color rgb="FFFF0000"/>
      <name val="Arial"/>
      <family val="2"/>
    </font>
    <font>
      <b/>
      <i/>
      <sz val="10"/>
      <color rgb="FF0000FF"/>
      <name val="Arial"/>
      <family val="2"/>
    </font>
    <font>
      <i/>
      <sz val="12"/>
      <color theme="3" tint="0.249977111117893"/>
      <name val="Arial"/>
      <family val="2"/>
    </font>
    <font>
      <i/>
      <sz val="12"/>
      <color rgb="FFC00000"/>
      <name val="Arial"/>
      <family val="2"/>
    </font>
    <font>
      <sz val="10"/>
      <color rgb="FFC00000"/>
      <name val="Arial"/>
      <family val="2"/>
    </font>
    <font>
      <i/>
      <sz val="10"/>
      <color rgb="FFFF0000"/>
      <name val="Arial"/>
      <family val="2"/>
    </font>
    <font>
      <b/>
      <sz val="11"/>
      <color rgb="FF000000"/>
      <name val="Arial"/>
      <family val="2"/>
    </font>
    <font>
      <u/>
      <sz val="11"/>
      <color rgb="FF0000FF"/>
      <name val="Arial"/>
      <family val="2"/>
    </font>
    <font>
      <sz val="11"/>
      <color rgb="FF000000"/>
      <name val="Aptos Narrow"/>
      <family val="2"/>
    </font>
    <font>
      <b/>
      <sz val="11"/>
      <name val="Aptos Narrow"/>
      <family val="2"/>
    </font>
    <font>
      <i/>
      <sz val="10"/>
      <name val="Arial"/>
      <family val="2"/>
    </font>
    <font>
      <b/>
      <i/>
      <u/>
      <sz val="10"/>
      <name val="Arial"/>
      <family val="2"/>
    </font>
    <font>
      <sz val="11"/>
      <color rgb="FF0000FF"/>
      <name val="Aptos Narrow"/>
      <family val="2"/>
    </font>
    <font>
      <b/>
      <sz val="11"/>
      <color rgb="FF0000FF"/>
      <name val="Aptos Narrow"/>
      <family val="2"/>
    </font>
  </fonts>
  <fills count="7">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249977111117893"/>
        <bgColor rgb="FF293F6F"/>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auto="1"/>
      </top>
      <bottom/>
      <diagonal/>
    </border>
    <border>
      <left/>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ashed">
        <color indexed="64"/>
      </left>
      <right style="medium">
        <color indexed="64"/>
      </right>
      <top style="dashed">
        <color indexed="64"/>
      </top>
      <bottom style="dashed">
        <color indexed="64"/>
      </bottom>
      <diagonal/>
    </border>
    <border>
      <left/>
      <right style="medium">
        <color indexed="64"/>
      </right>
      <top style="dashed">
        <color indexed="64"/>
      </top>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9">
    <xf numFmtId="0" fontId="0" fillId="0" borderId="0"/>
    <xf numFmtId="44" fontId="3" fillId="0" borderId="0" applyFont="0" applyFill="0" applyBorder="0" applyAlignment="0" applyProtection="0"/>
    <xf numFmtId="0" fontId="9" fillId="0" borderId="0"/>
    <xf numFmtId="0" fontId="9" fillId="0" borderId="0"/>
    <xf numFmtId="0" fontId="14" fillId="0" borderId="0"/>
    <xf numFmtId="0" fontId="9" fillId="0" borderId="0"/>
    <xf numFmtId="0" fontId="9" fillId="0" borderId="0"/>
    <xf numFmtId="0" fontId="3" fillId="0" borderId="0"/>
    <xf numFmtId="43" fontId="3" fillId="0" borderId="0" applyFont="0" applyFill="0" applyBorder="0" applyAlignment="0" applyProtection="0"/>
    <xf numFmtId="43" fontId="24"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0" fontId="3" fillId="0" borderId="0"/>
    <xf numFmtId="9" fontId="31" fillId="0" borderId="0" applyFont="0" applyFill="0" applyBorder="0" applyAlignment="0" applyProtection="0"/>
    <xf numFmtId="0" fontId="3" fillId="0" borderId="0"/>
  </cellStyleXfs>
  <cellXfs count="187">
    <xf numFmtId="0" fontId="0" fillId="0" borderId="0" xfId="0"/>
    <xf numFmtId="0" fontId="5" fillId="0" borderId="0" xfId="0" applyFont="1"/>
    <xf numFmtId="0" fontId="15" fillId="0" borderId="0" xfId="0" applyFont="1" applyAlignment="1">
      <alignment horizontal="left"/>
    </xf>
    <xf numFmtId="0" fontId="9" fillId="0" borderId="0" xfId="2"/>
    <xf numFmtId="0" fontId="15" fillId="0" borderId="0" xfId="2" applyFont="1" applyAlignment="1">
      <alignment vertical="center"/>
    </xf>
    <xf numFmtId="0" fontId="4" fillId="0" borderId="0" xfId="2" applyFont="1"/>
    <xf numFmtId="0" fontId="3" fillId="0" borderId="0" xfId="0" applyFont="1"/>
    <xf numFmtId="0" fontId="3" fillId="0" borderId="0" xfId="7"/>
    <xf numFmtId="0" fontId="26" fillId="0" borderId="0" xfId="0" applyFont="1"/>
    <xf numFmtId="0" fontId="22" fillId="0" borderId="0" xfId="0" applyFont="1" applyAlignment="1">
      <alignment horizontal="center"/>
    </xf>
    <xf numFmtId="0" fontId="33" fillId="0" borderId="0" xfId="0" applyFont="1"/>
    <xf numFmtId="0" fontId="35" fillId="0" borderId="0" xfId="2" applyFont="1"/>
    <xf numFmtId="0" fontId="33" fillId="0" borderId="0" xfId="2" applyFont="1"/>
    <xf numFmtId="0" fontId="34" fillId="0" borderId="0" xfId="0" applyFont="1" applyAlignment="1">
      <alignment horizontal="left" vertical="center"/>
    </xf>
    <xf numFmtId="0" fontId="12" fillId="0" borderId="0" xfId="2"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33" fillId="0" borderId="0" xfId="0" applyFont="1" applyAlignment="1">
      <alignment horizontal="left" vertical="center"/>
    </xf>
    <xf numFmtId="0" fontId="35" fillId="0" borderId="0" xfId="2" applyFont="1" applyAlignment="1">
      <alignment horizontal="left" vertical="center"/>
    </xf>
    <xf numFmtId="0" fontId="33" fillId="0" borderId="0" xfId="2" applyFont="1" applyAlignment="1">
      <alignment horizontal="left" vertical="center"/>
    </xf>
    <xf numFmtId="0" fontId="9" fillId="0" borderId="0" xfId="2" applyAlignment="1">
      <alignment horizontal="left" vertical="center"/>
    </xf>
    <xf numFmtId="0" fontId="15" fillId="0" borderId="0" xfId="0" applyFont="1" applyAlignment="1">
      <alignment horizontal="left" vertical="center"/>
    </xf>
    <xf numFmtId="0" fontId="37" fillId="0" borderId="0" xfId="0" applyFont="1" applyAlignment="1">
      <alignment horizontal="left" vertical="center"/>
    </xf>
    <xf numFmtId="0" fontId="9" fillId="0" borderId="3" xfId="0" applyFont="1" applyBorder="1" applyAlignment="1">
      <alignment horizontal="center" vertical="center"/>
    </xf>
    <xf numFmtId="169" fontId="3" fillId="0" borderId="3" xfId="0" applyNumberFormat="1" applyFont="1" applyBorder="1" applyAlignment="1">
      <alignment horizontal="center" vertical="center"/>
    </xf>
    <xf numFmtId="0" fontId="5" fillId="3" borderId="3" xfId="0" applyFont="1" applyFill="1" applyBorder="1" applyAlignment="1">
      <alignment horizontal="center" vertical="center"/>
    </xf>
    <xf numFmtId="169" fontId="5" fillId="3" borderId="3" xfId="0" applyNumberFormat="1" applyFont="1" applyFill="1" applyBorder="1" applyAlignment="1">
      <alignment horizontal="center" vertical="center"/>
    </xf>
    <xf numFmtId="0" fontId="4" fillId="5" borderId="3" xfId="0" applyFont="1" applyFill="1" applyBorder="1" applyAlignment="1">
      <alignment horizontal="center" vertical="center"/>
    </xf>
    <xf numFmtId="0" fontId="37" fillId="0" borderId="0" xfId="0" applyFont="1" applyAlignment="1">
      <alignment horizontal="right" vertical="center"/>
    </xf>
    <xf numFmtId="0" fontId="40" fillId="0" borderId="0" xfId="0" applyFont="1" applyAlignment="1">
      <alignment horizontal="left" vertical="center"/>
    </xf>
    <xf numFmtId="0" fontId="12" fillId="3" borderId="10" xfId="7" applyFont="1" applyFill="1" applyBorder="1" applyAlignment="1">
      <alignment horizontal="center" vertical="center" wrapText="1"/>
    </xf>
    <xf numFmtId="0" fontId="6" fillId="3" borderId="12" xfId="7" applyFont="1" applyFill="1" applyBorder="1" applyAlignment="1">
      <alignment vertical="center" wrapText="1"/>
    </xf>
    <xf numFmtId="0" fontId="6" fillId="3" borderId="11" xfId="7" applyFont="1" applyFill="1" applyBorder="1" applyAlignment="1">
      <alignment vertical="center" wrapText="1"/>
    </xf>
    <xf numFmtId="0" fontId="5" fillId="0" borderId="7" xfId="7" applyFont="1" applyBorder="1" applyAlignment="1">
      <alignment horizontal="center" vertical="center" wrapText="1"/>
    </xf>
    <xf numFmtId="0" fontId="0" fillId="0" borderId="7" xfId="0" applyBorder="1" applyAlignment="1">
      <alignment horizontal="center" vertical="center"/>
    </xf>
    <xf numFmtId="0" fontId="3" fillId="0" borderId="7" xfId="0" applyFont="1" applyBorder="1" applyAlignment="1">
      <alignment horizontal="center" vertical="center"/>
    </xf>
    <xf numFmtId="167" fontId="8" fillId="0" borderId="9" xfId="0" applyNumberFormat="1" applyFont="1" applyBorder="1" applyAlignment="1" applyProtection="1">
      <alignment horizontal="center" vertical="center"/>
      <protection locked="0"/>
    </xf>
    <xf numFmtId="167" fontId="8" fillId="0" borderId="24" xfId="0" applyNumberFormat="1" applyFont="1" applyBorder="1" applyAlignment="1" applyProtection="1">
      <alignment horizontal="center" vertical="center"/>
      <protection locked="0"/>
    </xf>
    <xf numFmtId="167" fontId="8" fillId="0" borderId="19" xfId="0" applyNumberFormat="1" applyFont="1" applyBorder="1" applyAlignment="1" applyProtection="1">
      <alignment horizontal="center" vertical="center"/>
      <protection locked="0"/>
    </xf>
    <xf numFmtId="167" fontId="8" fillId="0" borderId="25" xfId="0" applyNumberFormat="1" applyFont="1" applyBorder="1" applyAlignment="1" applyProtection="1">
      <alignment horizontal="center" vertical="center"/>
      <protection locked="0"/>
    </xf>
    <xf numFmtId="0" fontId="3" fillId="0" borderId="7" xfId="7" applyBorder="1" applyAlignment="1">
      <alignment horizontal="center" vertical="center"/>
    </xf>
    <xf numFmtId="166" fontId="3" fillId="0" borderId="7" xfId="7" applyNumberFormat="1" applyBorder="1" applyAlignment="1">
      <alignment horizontal="center" vertical="center"/>
    </xf>
    <xf numFmtId="44" fontId="8" fillId="0" borderId="9" xfId="7" applyNumberFormat="1" applyFont="1" applyBorder="1" applyAlignment="1" applyProtection="1">
      <alignment horizontal="center" vertical="center"/>
      <protection locked="0"/>
    </xf>
    <xf numFmtId="44" fontId="8" fillId="0" borderId="24" xfId="7" applyNumberFormat="1" applyFont="1" applyBorder="1" applyAlignment="1" applyProtection="1">
      <alignment horizontal="center" vertical="center"/>
      <protection locked="0"/>
    </xf>
    <xf numFmtId="44" fontId="8" fillId="0" borderId="7" xfId="7" applyNumberFormat="1" applyFont="1" applyBorder="1" applyAlignment="1">
      <alignment horizontal="center" vertical="center"/>
    </xf>
    <xf numFmtId="0" fontId="5" fillId="0" borderId="6" xfId="7" applyFont="1" applyBorder="1" applyAlignment="1">
      <alignment horizontal="left" vertical="center" wrapText="1"/>
    </xf>
    <xf numFmtId="0" fontId="21" fillId="0" borderId="6" xfId="0" applyFont="1" applyBorder="1" applyAlignment="1">
      <alignment horizontal="left" vertical="center"/>
    </xf>
    <xf numFmtId="0" fontId="43" fillId="0" borderId="6" xfId="0" applyFont="1" applyBorder="1" applyAlignment="1">
      <alignment horizontal="left" vertical="center"/>
    </xf>
    <xf numFmtId="0" fontId="3" fillId="0" borderId="6" xfId="0" applyFont="1" applyBorder="1" applyAlignment="1">
      <alignment horizontal="left" vertical="center"/>
    </xf>
    <xf numFmtId="0" fontId="3" fillId="0" borderId="6" xfId="7" applyBorder="1" applyAlignment="1">
      <alignment horizontal="left" vertical="center"/>
    </xf>
    <xf numFmtId="0" fontId="21" fillId="0" borderId="6" xfId="7" applyFont="1" applyBorder="1" applyAlignment="1">
      <alignment horizontal="left" vertical="center"/>
    </xf>
    <xf numFmtId="0" fontId="5" fillId="0" borderId="6" xfId="7" applyFont="1" applyBorder="1" applyAlignment="1">
      <alignment horizontal="left" vertical="center"/>
    </xf>
    <xf numFmtId="0" fontId="0" fillId="0" borderId="6" xfId="7" applyFont="1" applyBorder="1" applyAlignment="1">
      <alignment horizontal="left" vertical="center"/>
    </xf>
    <xf numFmtId="0" fontId="5" fillId="3" borderId="3" xfId="2" applyFont="1" applyFill="1" applyBorder="1" applyAlignment="1">
      <alignment horizontal="center" vertical="center"/>
    </xf>
    <xf numFmtId="0" fontId="5" fillId="0" borderId="15" xfId="0" applyFont="1" applyBorder="1" applyAlignment="1">
      <alignment horizontal="right" vertical="center"/>
    </xf>
    <xf numFmtId="3" fontId="9" fillId="0" borderId="15" xfId="0" applyNumberFormat="1" applyFont="1" applyBorder="1" applyAlignment="1">
      <alignment horizontal="right" vertical="center"/>
    </xf>
    <xf numFmtId="0" fontId="9" fillId="0" borderId="15" xfId="0" applyFont="1" applyBorder="1" applyAlignment="1">
      <alignment horizontal="left" vertical="center"/>
    </xf>
    <xf numFmtId="0" fontId="9" fillId="0" borderId="15" xfId="0" applyFont="1" applyBorder="1" applyAlignment="1">
      <alignment horizontal="right" vertical="center"/>
    </xf>
    <xf numFmtId="3" fontId="0" fillId="0" borderId="15" xfId="0" applyNumberFormat="1" applyBorder="1" applyAlignment="1">
      <alignment horizontal="center" vertical="center"/>
    </xf>
    <xf numFmtId="0" fontId="0" fillId="0" borderId="15" xfId="0" applyBorder="1" applyAlignment="1">
      <alignment horizontal="left" vertical="center"/>
    </xf>
    <xf numFmtId="0" fontId="5" fillId="0" borderId="15" xfId="0" applyFont="1" applyBorder="1" applyAlignment="1">
      <alignment horizontal="left" vertical="center"/>
    </xf>
    <xf numFmtId="0" fontId="3" fillId="0" borderId="15" xfId="0" applyFont="1" applyBorder="1" applyAlignment="1">
      <alignment horizontal="left" vertical="center"/>
    </xf>
    <xf numFmtId="0" fontId="0" fillId="0" borderId="17" xfId="0" applyBorder="1" applyAlignment="1">
      <alignment horizontal="left" vertical="center"/>
    </xf>
    <xf numFmtId="0" fontId="7" fillId="0" borderId="15" xfId="0" applyFont="1" applyBorder="1" applyAlignment="1">
      <alignment horizontal="right" vertical="center"/>
    </xf>
    <xf numFmtId="0" fontId="0" fillId="0" borderId="15" xfId="0" applyBorder="1" applyAlignment="1">
      <alignment horizontal="right" vertical="center"/>
    </xf>
    <xf numFmtId="44" fontId="9" fillId="0" borderId="15" xfId="1" applyFont="1" applyBorder="1" applyAlignment="1">
      <alignment horizontal="right" vertical="center"/>
    </xf>
    <xf numFmtId="44" fontId="9" fillId="0" borderId="16" xfId="1" applyFont="1" applyBorder="1" applyAlignment="1">
      <alignment horizontal="right" vertical="center"/>
    </xf>
    <xf numFmtId="4" fontId="3" fillId="0" borderId="15" xfId="0" applyNumberFormat="1" applyFont="1" applyBorder="1" applyAlignment="1">
      <alignment horizontal="right" vertical="center"/>
    </xf>
    <xf numFmtId="0" fontId="5" fillId="0" borderId="15" xfId="0" applyFont="1" applyBorder="1" applyAlignment="1">
      <alignment horizontal="right" vertical="center" wrapText="1"/>
    </xf>
    <xf numFmtId="0" fontId="5" fillId="0" borderId="16" xfId="0" applyFont="1" applyBorder="1" applyAlignment="1">
      <alignment horizontal="right" vertical="center" wrapText="1"/>
    </xf>
    <xf numFmtId="9" fontId="9" fillId="0" borderId="15" xfId="17" applyFont="1" applyBorder="1" applyAlignment="1">
      <alignment horizontal="right" vertical="center"/>
    </xf>
    <xf numFmtId="44" fontId="5" fillId="0" borderId="15" xfId="1" applyFont="1" applyFill="1" applyBorder="1" applyAlignment="1">
      <alignment horizontal="right" vertical="center"/>
    </xf>
    <xf numFmtId="44" fontId="5" fillId="0" borderId="16" xfId="1" applyFont="1" applyFill="1" applyBorder="1" applyAlignment="1">
      <alignment horizontal="right" vertical="center"/>
    </xf>
    <xf numFmtId="0" fontId="5" fillId="0" borderId="28" xfId="0" applyFont="1" applyBorder="1" applyAlignment="1">
      <alignment horizontal="right" vertical="center"/>
    </xf>
    <xf numFmtId="44" fontId="3" fillId="0" borderId="15" xfId="1" applyFont="1" applyFill="1" applyBorder="1" applyAlignment="1">
      <alignment horizontal="right" vertical="center"/>
    </xf>
    <xf numFmtId="9" fontId="3" fillId="0" borderId="15" xfId="17" applyFont="1" applyFill="1" applyBorder="1" applyAlignment="1">
      <alignment horizontal="right" vertical="center"/>
    </xf>
    <xf numFmtId="0" fontId="36" fillId="0" borderId="0" xfId="0" applyFont="1" applyAlignment="1">
      <alignment vertical="center"/>
    </xf>
    <xf numFmtId="0" fontId="38" fillId="0" borderId="0" xfId="0" applyFont="1" applyAlignment="1">
      <alignment horizontal="left" vertical="center"/>
    </xf>
    <xf numFmtId="0" fontId="17" fillId="0" borderId="31" xfId="0" applyFont="1" applyBorder="1" applyAlignment="1">
      <alignment horizontal="center" vertical="center"/>
    </xf>
    <xf numFmtId="0" fontId="46" fillId="0" borderId="31" xfId="0" applyFont="1" applyBorder="1" applyAlignment="1">
      <alignment horizontal="center" vertical="center"/>
    </xf>
    <xf numFmtId="0" fontId="47" fillId="6" borderId="31" xfId="0" applyFont="1" applyFill="1" applyBorder="1" applyAlignment="1">
      <alignment horizontal="center" vertical="center"/>
    </xf>
    <xf numFmtId="0" fontId="21" fillId="0" borderId="6" xfId="7" applyFont="1" applyBorder="1"/>
    <xf numFmtId="0" fontId="48" fillId="0" borderId="6" xfId="7" applyFont="1" applyBorder="1" applyAlignment="1">
      <alignment wrapText="1"/>
    </xf>
    <xf numFmtId="0" fontId="48" fillId="0" borderId="6" xfId="7" applyFont="1" applyBorder="1"/>
    <xf numFmtId="0" fontId="3" fillId="0" borderId="6" xfId="7" applyBorder="1"/>
    <xf numFmtId="44" fontId="8" fillId="0" borderId="0" xfId="7" applyNumberFormat="1" applyFont="1"/>
    <xf numFmtId="44" fontId="8" fillId="0" borderId="7" xfId="7" applyNumberFormat="1" applyFont="1" applyBorder="1"/>
    <xf numFmtId="0" fontId="3" fillId="0" borderId="20" xfId="7" applyBorder="1"/>
    <xf numFmtId="44" fontId="8" fillId="0" borderId="0" xfId="7" applyNumberFormat="1" applyFont="1" applyAlignment="1">
      <alignment horizontal="center" vertical="center"/>
    </xf>
    <xf numFmtId="0" fontId="5" fillId="0" borderId="0" xfId="7" applyFont="1" applyAlignment="1">
      <alignment horizontal="center" vertical="center" wrapText="1"/>
    </xf>
    <xf numFmtId="0" fontId="3" fillId="0" borderId="0" xfId="0" applyFont="1" applyAlignment="1">
      <alignment horizontal="center" vertical="center"/>
    </xf>
    <xf numFmtId="0" fontId="3" fillId="0" borderId="0" xfId="7" applyAlignment="1">
      <alignment horizontal="center" vertical="center"/>
    </xf>
    <xf numFmtId="166" fontId="3" fillId="0" borderId="0" xfId="7" applyNumberFormat="1" applyAlignment="1">
      <alignment horizontal="center" vertical="center"/>
    </xf>
    <xf numFmtId="44" fontId="8" fillId="0" borderId="26" xfId="7" applyNumberFormat="1" applyFont="1" applyBorder="1" applyAlignment="1" applyProtection="1">
      <alignment horizontal="center" vertical="center"/>
      <protection locked="0"/>
    </xf>
    <xf numFmtId="44" fontId="8" fillId="0" borderId="27" xfId="7" applyNumberFormat="1" applyFont="1" applyBorder="1" applyAlignment="1" applyProtection="1">
      <alignment horizontal="center" vertical="center"/>
      <protection locked="0"/>
    </xf>
    <xf numFmtId="0" fontId="47" fillId="6" borderId="31" xfId="0" applyFont="1" applyFill="1" applyBorder="1" applyAlignment="1">
      <alignment horizontal="center" vertical="center" wrapText="1"/>
    </xf>
    <xf numFmtId="0" fontId="26" fillId="0" borderId="0" xfId="0" applyFont="1" applyAlignment="1">
      <alignment horizontal="left" vertical="center"/>
    </xf>
    <xf numFmtId="0" fontId="19" fillId="0" borderId="0" xfId="0" applyFont="1" applyAlignment="1">
      <alignment horizontal="left" vertical="center"/>
    </xf>
    <xf numFmtId="0" fontId="4" fillId="4" borderId="3"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0" xfId="0" applyFont="1" applyAlignment="1">
      <alignment horizontal="left" vertical="center"/>
    </xf>
    <xf numFmtId="0" fontId="7" fillId="0" borderId="0" xfId="0" applyFont="1" applyAlignment="1">
      <alignment horizontal="left" vertical="center"/>
    </xf>
    <xf numFmtId="168" fontId="3" fillId="0" borderId="0" xfId="9" applyNumberFormat="1" applyFont="1" applyAlignment="1" applyProtection="1">
      <alignment horizontal="left" vertical="center"/>
    </xf>
    <xf numFmtId="3" fontId="3" fillId="0" borderId="0" xfId="0" applyNumberFormat="1" applyFont="1" applyAlignment="1">
      <alignment horizontal="left" vertical="center"/>
    </xf>
    <xf numFmtId="44" fontId="10" fillId="0" borderId="0" xfId="0" applyNumberFormat="1" applyFont="1" applyAlignment="1">
      <alignment horizontal="left" vertical="center"/>
    </xf>
    <xf numFmtId="44" fontId="11" fillId="0" borderId="0" xfId="0" applyNumberFormat="1" applyFont="1" applyAlignment="1">
      <alignment horizontal="center" vertical="center"/>
    </xf>
    <xf numFmtId="0" fontId="3" fillId="0" borderId="0" xfId="0" applyFont="1" applyAlignment="1">
      <alignment horizontal="left" vertical="center"/>
    </xf>
    <xf numFmtId="44" fontId="0" fillId="0" borderId="0" xfId="0" applyNumberFormat="1" applyAlignment="1">
      <alignment horizontal="right" vertical="center"/>
    </xf>
    <xf numFmtId="169" fontId="5" fillId="4" borderId="3" xfId="0" applyNumberFormat="1" applyFont="1" applyFill="1" applyBorder="1" applyAlignment="1">
      <alignment horizontal="center" vertical="center"/>
    </xf>
    <xf numFmtId="0" fontId="5" fillId="0" borderId="0" xfId="0" applyFont="1" applyAlignment="1">
      <alignment horizontal="right" vertical="center"/>
    </xf>
    <xf numFmtId="2" fontId="3" fillId="0" borderId="0" xfId="0" applyNumberFormat="1" applyFont="1" applyAlignment="1">
      <alignment horizontal="right" vertical="center"/>
    </xf>
    <xf numFmtId="44" fontId="8" fillId="0" borderId="0" xfId="0" applyNumberFormat="1" applyFont="1" applyAlignment="1">
      <alignment horizontal="right" vertical="center"/>
    </xf>
    <xf numFmtId="4" fontId="3" fillId="0" borderId="0" xfId="0" applyNumberFormat="1" applyFont="1" applyAlignment="1">
      <alignment horizontal="right" vertical="center"/>
    </xf>
    <xf numFmtId="44" fontId="3" fillId="0" borderId="0" xfId="0" applyNumberFormat="1" applyFont="1" applyAlignment="1">
      <alignment horizontal="right" vertical="center"/>
    </xf>
    <xf numFmtId="44" fontId="0" fillId="0" borderId="0" xfId="0" applyNumberFormat="1" applyAlignment="1">
      <alignment horizontal="left" vertical="center"/>
    </xf>
    <xf numFmtId="0" fontId="0" fillId="0" borderId="0" xfId="0" applyAlignment="1">
      <alignment horizontal="right" vertical="center"/>
    </xf>
    <xf numFmtId="4" fontId="8" fillId="0" borderId="0" xfId="0" applyNumberFormat="1" applyFont="1" applyAlignment="1">
      <alignment horizontal="right" vertical="center"/>
    </xf>
    <xf numFmtId="44" fontId="11" fillId="4" borderId="3" xfId="0" applyNumberFormat="1" applyFont="1" applyFill="1" applyBorder="1" applyAlignment="1">
      <alignment horizontal="right" vertical="center"/>
    </xf>
    <xf numFmtId="164" fontId="8" fillId="0" borderId="0" xfId="0" applyNumberFormat="1" applyFont="1" applyAlignment="1">
      <alignment horizontal="right" vertical="center"/>
    </xf>
    <xf numFmtId="44" fontId="8" fillId="0" borderId="1" xfId="0" applyNumberFormat="1" applyFont="1" applyBorder="1" applyAlignment="1">
      <alignment horizontal="right" vertical="center"/>
    </xf>
    <xf numFmtId="4" fontId="8" fillId="0" borderId="1" xfId="0" applyNumberFormat="1" applyFont="1" applyBorder="1" applyAlignment="1">
      <alignment horizontal="right" vertical="center"/>
    </xf>
    <xf numFmtId="4" fontId="5" fillId="0" borderId="0" xfId="0" applyNumberFormat="1" applyFont="1" applyAlignment="1">
      <alignment horizontal="right" vertical="center"/>
    </xf>
    <xf numFmtId="44" fontId="0" fillId="3" borderId="3" xfId="0" applyNumberFormat="1" applyFill="1" applyBorder="1" applyAlignment="1">
      <alignment horizontal="right" vertical="center"/>
    </xf>
    <xf numFmtId="44" fontId="10" fillId="0" borderId="0" xfId="0" applyNumberFormat="1" applyFont="1" applyAlignment="1">
      <alignment horizontal="right" vertical="center"/>
    </xf>
    <xf numFmtId="44" fontId="11" fillId="0" borderId="0" xfId="0" applyNumberFormat="1" applyFont="1" applyAlignment="1">
      <alignment horizontal="right" vertical="center"/>
    </xf>
    <xf numFmtId="0" fontId="8" fillId="0" borderId="0" xfId="0" applyFont="1" applyAlignment="1">
      <alignment horizontal="left" vertical="center"/>
    </xf>
    <xf numFmtId="4" fontId="0" fillId="0" borderId="0" xfId="0" applyNumberFormat="1" applyAlignment="1">
      <alignment horizontal="right" vertical="center"/>
    </xf>
    <xf numFmtId="44" fontId="3" fillId="0" borderId="0" xfId="0" applyNumberFormat="1" applyFont="1" applyAlignment="1">
      <alignment horizontal="left" vertical="center"/>
    </xf>
    <xf numFmtId="9" fontId="0" fillId="0" borderId="0" xfId="17" applyFont="1" applyBorder="1" applyAlignment="1" applyProtection="1">
      <alignment horizontal="right" vertical="center"/>
    </xf>
    <xf numFmtId="0" fontId="5" fillId="0" borderId="0" xfId="0" applyFont="1" applyAlignment="1">
      <alignment horizontal="left" vertical="center" wrapText="1"/>
    </xf>
    <xf numFmtId="9" fontId="5" fillId="2" borderId="3" xfId="17" applyFont="1" applyFill="1" applyBorder="1" applyAlignment="1" applyProtection="1">
      <alignment horizontal="right" vertical="center"/>
    </xf>
    <xf numFmtId="44" fontId="16" fillId="0" borderId="0" xfId="0" applyNumberFormat="1" applyFont="1" applyAlignment="1">
      <alignment horizontal="left" vertical="center"/>
    </xf>
    <xf numFmtId="44" fontId="0" fillId="0" borderId="1" xfId="0" applyNumberFormat="1" applyBorder="1" applyAlignment="1">
      <alignment horizontal="left" vertical="center"/>
    </xf>
    <xf numFmtId="44" fontId="8" fillId="0" borderId="0" xfId="0" applyNumberFormat="1" applyFont="1" applyAlignment="1">
      <alignment horizontal="left" vertical="center"/>
    </xf>
    <xf numFmtId="44" fontId="5" fillId="0" borderId="3" xfId="0" applyNumberFormat="1" applyFont="1" applyBorder="1" applyAlignment="1">
      <alignment horizontal="left" vertical="center"/>
    </xf>
    <xf numFmtId="165" fontId="5" fillId="2" borderId="3" xfId="0" applyNumberFormat="1" applyFont="1" applyFill="1" applyBorder="1" applyAlignment="1">
      <alignment horizontal="left" vertical="center"/>
    </xf>
    <xf numFmtId="44" fontId="0" fillId="3" borderId="3" xfId="0" applyNumberFormat="1" applyFill="1" applyBorder="1" applyAlignment="1">
      <alignment horizontal="left" vertical="center"/>
    </xf>
    <xf numFmtId="2" fontId="8" fillId="0" borderId="0" xfId="0" applyNumberFormat="1" applyFont="1" applyAlignment="1">
      <alignment horizontal="right" vertical="center"/>
    </xf>
    <xf numFmtId="0" fontId="16" fillId="0" borderId="0" xfId="0" applyFont="1" applyAlignment="1">
      <alignment horizontal="left" vertical="center"/>
    </xf>
    <xf numFmtId="2" fontId="8" fillId="0" borderId="1" xfId="0" applyNumberFormat="1" applyFont="1" applyBorder="1" applyAlignment="1">
      <alignment horizontal="right" vertical="center"/>
    </xf>
    <xf numFmtId="44" fontId="8" fillId="0" borderId="1" xfId="0" applyNumberFormat="1" applyFont="1" applyBorder="1" applyAlignment="1">
      <alignment horizontal="left" vertical="center"/>
    </xf>
    <xf numFmtId="44" fontId="19" fillId="0" borderId="3" xfId="0" applyNumberFormat="1" applyFont="1" applyBorder="1" applyAlignment="1">
      <alignment horizontal="left" vertical="center"/>
    </xf>
    <xf numFmtId="44" fontId="27" fillId="4" borderId="3" xfId="0" applyNumberFormat="1" applyFont="1" applyFill="1" applyBorder="1" applyAlignment="1">
      <alignment horizontal="left" vertical="center"/>
    </xf>
    <xf numFmtId="44" fontId="16" fillId="0" borderId="3" xfId="1" applyFont="1" applyBorder="1" applyAlignment="1">
      <alignment horizontal="left" vertical="center"/>
    </xf>
    <xf numFmtId="44" fontId="5" fillId="3" borderId="3" xfId="0" applyNumberFormat="1" applyFont="1" applyFill="1" applyBorder="1" applyAlignment="1">
      <alignment horizontal="left"/>
    </xf>
    <xf numFmtId="44" fontId="50" fillId="0" borderId="31" xfId="1" applyFont="1" applyBorder="1" applyAlignment="1">
      <alignment horizontal="left" vertical="center"/>
    </xf>
    <xf numFmtId="9" fontId="51" fillId="0" borderId="3" xfId="17" applyFont="1" applyFill="1" applyBorder="1" applyAlignment="1">
      <alignment vertical="center"/>
    </xf>
    <xf numFmtId="0" fontId="36" fillId="0" borderId="0" xfId="0" applyFont="1" applyAlignment="1">
      <alignment horizontal="right"/>
    </xf>
    <xf numFmtId="0" fontId="12" fillId="4" borderId="8"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7" fillId="0" borderId="20" xfId="0" applyFont="1" applyBorder="1" applyAlignment="1">
      <alignment horizontal="left" vertical="center" wrapText="1"/>
    </xf>
    <xf numFmtId="0" fontId="17" fillId="0" borderId="29" xfId="0" applyFont="1" applyBorder="1" applyAlignment="1">
      <alignment horizontal="left" vertical="center" wrapText="1"/>
    </xf>
    <xf numFmtId="0" fontId="17" fillId="0" borderId="21"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32" fillId="0" borderId="0" xfId="0" applyFont="1" applyAlignment="1" applyProtection="1">
      <alignment horizontal="right" vertical="center"/>
      <protection locked="0"/>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17" fillId="0" borderId="22" xfId="0" applyFont="1" applyBorder="1" applyAlignment="1">
      <alignment horizontal="left"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36"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right" vertical="center"/>
    </xf>
    <xf numFmtId="0" fontId="5" fillId="0" borderId="17" xfId="0" applyFont="1" applyBorder="1" applyAlignment="1">
      <alignment horizontal="right" vertical="center"/>
    </xf>
    <xf numFmtId="0" fontId="4" fillId="3" borderId="3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8" fillId="0" borderId="0" xfId="0" applyFont="1" applyAlignment="1">
      <alignment horizontal="left" vertical="center" wrapText="1"/>
    </xf>
    <xf numFmtId="0" fontId="48" fillId="0" borderId="32" xfId="0" applyFont="1" applyBorder="1" applyAlignment="1">
      <alignment horizontal="left" vertical="center" wrapText="1"/>
    </xf>
    <xf numFmtId="0" fontId="47" fillId="6" borderId="33" xfId="0" applyFont="1" applyFill="1" applyBorder="1" applyAlignment="1">
      <alignment horizontal="center" vertical="center"/>
    </xf>
    <xf numFmtId="0" fontId="47" fillId="6" borderId="34" xfId="0" applyFont="1" applyFill="1" applyBorder="1" applyAlignment="1">
      <alignment horizontal="center" vertical="center"/>
    </xf>
    <xf numFmtId="0" fontId="9" fillId="0" borderId="3" xfId="2" applyBorder="1" applyAlignment="1" applyProtection="1">
      <alignment horizontal="left" vertical="center"/>
      <protection locked="0"/>
    </xf>
    <xf numFmtId="0" fontId="12" fillId="3" borderId="4" xfId="2" applyFont="1" applyFill="1" applyBorder="1" applyAlignment="1">
      <alignment horizontal="center" vertical="center"/>
    </xf>
    <xf numFmtId="0" fontId="12" fillId="3" borderId="5" xfId="2" applyFont="1" applyFill="1" applyBorder="1" applyAlignment="1">
      <alignment horizontal="center" vertical="center"/>
    </xf>
    <xf numFmtId="0" fontId="9" fillId="0" borderId="0" xfId="2" applyAlignment="1">
      <alignment horizontal="left"/>
    </xf>
    <xf numFmtId="0" fontId="37" fillId="0" borderId="0" xfId="0" applyFont="1" applyAlignment="1">
      <alignment horizontal="right" vertical="center"/>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cellXfs>
  <cellStyles count="19">
    <cellStyle name="Comma" xfId="9" builtinId="3"/>
    <cellStyle name="Comma 2" xfId="8" xr:uid="{43E3DFED-3CD3-4110-85F4-E5CBC1A0FD58}"/>
    <cellStyle name="Comma 3" xfId="11" xr:uid="{D6F4F788-62B9-4905-A0B9-E9F4909A2640}"/>
    <cellStyle name="Currency" xfId="1" builtinId="4"/>
    <cellStyle name="Currency 2" xfId="12" xr:uid="{F1468803-67A4-4D3D-8A74-FB76D5F5241B}"/>
    <cellStyle name="Currency 6 3 2" xfId="15" xr:uid="{B04C777F-CE38-4040-9BEF-3EAC2D3CF4DA}"/>
    <cellStyle name="Normal" xfId="0" builtinId="0"/>
    <cellStyle name="Normal 13 5 2" xfId="14" xr:uid="{E1C5F3FB-0D8A-4DF3-8220-6CFE7C56CD53}"/>
    <cellStyle name="Normal 16" xfId="7" xr:uid="{BFF67586-AA8D-45B6-B658-DCB5CD6B7045}"/>
    <cellStyle name="Normal 2" xfId="2" xr:uid="{00000000-0005-0000-0000-000003000000}"/>
    <cellStyle name="Normal 2 2" xfId="18" xr:uid="{AA1D5861-6416-43CD-805B-746898CED227}"/>
    <cellStyle name="Normal 3" xfId="3" xr:uid="{00000000-0005-0000-0000-000004000000}"/>
    <cellStyle name="Normal 4" xfId="4" xr:uid="{00000000-0005-0000-0000-000005000000}"/>
    <cellStyle name="Normal 5" xfId="5" xr:uid="{00000000-0005-0000-0000-000006000000}"/>
    <cellStyle name="Normal 6" xfId="6" xr:uid="{00000000-0005-0000-0000-000007000000}"/>
    <cellStyle name="Normal 7" xfId="10" xr:uid="{CFF94F2F-E894-407F-B62C-FA2F99FB27E2}"/>
    <cellStyle name="Normal 7 2" xfId="16" xr:uid="{E5FEC79E-D6A5-49D6-AB19-3215ADA9F4C2}"/>
    <cellStyle name="Percent" xfId="17" builtinId="5"/>
    <cellStyle name="Percent 2" xfId="13" xr:uid="{A96316D0-B3E1-40C9-A55D-18F01155C3F2}"/>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w\Documents\data%20transfer\Estimates\2020\Wake%20County%20NC\Wake%20County%20Government-Final%20(3-3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rrym\AppData\Local\Microsoft\Windows\Temporary%20Internet%20Files\Content.Outlook\XV10LDVJ\Copy%20of%20EXHIBIT%20B_rev.5%2010.26.15%20%20Pricing%20Information%20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hnw\Documents\data%20transfer\Estimates\2016\PNC\PNC_Janitorial%20Services%20R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Analysis"/>
      <sheetName val="SalesForce"/>
      <sheetName val="FACT FINDER"/>
      <sheetName val="FLOOR SPACE BREAKDOWN"/>
      <sheetName val="NOTES &amp; DETAILS"/>
      <sheetName val="Cost Est Detail (CBD)"/>
      <sheetName val="CBD Staffing"/>
      <sheetName val="Base Pricing - CBD"/>
      <sheetName val="CBD Office Credit"/>
      <sheetName val="CBD Central Waste Credit"/>
      <sheetName val="Credit for Non-Replacement (CBD"/>
      <sheetName val="Misc Pricing (CBD)"/>
      <sheetName val="Pricing Assumptions (CBD)"/>
      <sheetName val="Roll-up (CBD)"/>
      <sheetName val="Cost Est Detail (DT)"/>
      <sheetName val="Downtown Staffing"/>
      <sheetName val="Base Pricing - Downtown"/>
      <sheetName val="Downtown Office Credit"/>
      <sheetName val="Downtown Central Waste Credit"/>
      <sheetName val="Credit for Non-Replacement (DT)"/>
      <sheetName val="Misc Pricing (DT)"/>
      <sheetName val="Pricing Assumptions (DT)"/>
      <sheetName val="Roll-up (DT)"/>
      <sheetName val="Sub Cost Est"/>
      <sheetName val="INITIAL CLEANING"/>
      <sheetName val="P&amp;L"/>
      <sheetName val="CAR"/>
      <sheetName val="EQUIPMENT SELECTION"/>
      <sheetName val="T&amp;I"/>
      <sheetName val="FL Service Tax"/>
      <sheetName val="MIN WAGE"/>
      <sheetName val="Budget Summary"/>
      <sheetName val="Job Cost Information"/>
      <sheetName val="Supply Profile"/>
      <sheetName val="TEAM Time New Account Form"/>
      <sheetName val="Descriptions"/>
    </sheetNames>
    <sheetDataSet>
      <sheetData sheetId="0"/>
      <sheetData sheetId="1"/>
      <sheetData sheetId="2"/>
      <sheetData sheetId="3"/>
      <sheetData sheetId="4"/>
      <sheetData sheetId="5">
        <row r="5">
          <cell r="G5">
            <v>2756</v>
          </cell>
        </row>
      </sheetData>
      <sheetData sheetId="6"/>
      <sheetData sheetId="7"/>
      <sheetData sheetId="8"/>
      <sheetData sheetId="9"/>
      <sheetData sheetId="10"/>
      <sheetData sheetId="11"/>
      <sheetData sheetId="12"/>
      <sheetData sheetId="13"/>
      <sheetData sheetId="14">
        <row r="5">
          <cell r="M5">
            <v>10.5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7">
          <cell r="H7" t="str">
            <v>North Carolina</v>
          </cell>
        </row>
        <row r="17">
          <cell r="C17">
            <v>121144.07282240201</v>
          </cell>
        </row>
        <row r="18">
          <cell r="C18">
            <v>5714.7851775980007</v>
          </cell>
          <cell r="G18">
            <v>0</v>
          </cell>
        </row>
        <row r="19">
          <cell r="C19">
            <v>126858.85800000001</v>
          </cell>
          <cell r="G19">
            <v>0</v>
          </cell>
        </row>
        <row r="20">
          <cell r="G20">
            <v>0</v>
          </cell>
        </row>
        <row r="21">
          <cell r="C21">
            <v>5216.57</v>
          </cell>
        </row>
        <row r="22">
          <cell r="C22">
            <v>0</v>
          </cell>
        </row>
        <row r="23">
          <cell r="C23">
            <v>465</v>
          </cell>
        </row>
        <row r="24">
          <cell r="C24">
            <v>0</v>
          </cell>
        </row>
        <row r="25">
          <cell r="C25">
            <v>509.05799999999999</v>
          </cell>
        </row>
        <row r="26">
          <cell r="C26">
            <v>1799.64</v>
          </cell>
        </row>
        <row r="27">
          <cell r="C27">
            <v>5714.7851775980007</v>
          </cell>
        </row>
        <row r="28">
          <cell r="C28">
            <v>0</v>
          </cell>
        </row>
        <row r="29">
          <cell r="C29">
            <v>70.17</v>
          </cell>
        </row>
        <row r="30">
          <cell r="C30">
            <v>455.68</v>
          </cell>
        </row>
        <row r="31">
          <cell r="C31">
            <v>165</v>
          </cell>
        </row>
        <row r="32">
          <cell r="C32">
            <v>501.67</v>
          </cell>
        </row>
        <row r="33">
          <cell r="C33">
            <v>0</v>
          </cell>
        </row>
        <row r="34">
          <cell r="C34">
            <v>286.67</v>
          </cell>
        </row>
        <row r="35">
          <cell r="C35">
            <v>395</v>
          </cell>
        </row>
        <row r="36">
          <cell r="C36">
            <v>14258.79</v>
          </cell>
        </row>
        <row r="37">
          <cell r="C37">
            <v>4879.058</v>
          </cell>
        </row>
        <row r="38">
          <cell r="C38">
            <v>468.33</v>
          </cell>
        </row>
        <row r="41">
          <cell r="B41" t="str">
            <v>Cleaners</v>
          </cell>
          <cell r="C41">
            <v>5</v>
          </cell>
          <cell r="D41">
            <v>6426.12</v>
          </cell>
          <cell r="E41">
            <v>296.59000000000003</v>
          </cell>
        </row>
        <row r="42">
          <cell r="B42" t="str">
            <v>Porters</v>
          </cell>
          <cell r="C42">
            <v>5</v>
          </cell>
          <cell r="D42">
            <v>10</v>
          </cell>
          <cell r="E42">
            <v>0</v>
          </cell>
        </row>
        <row r="62">
          <cell r="B62" t="str">
            <v>Supervisors</v>
          </cell>
          <cell r="C62">
            <v>5</v>
          </cell>
          <cell r="D62">
            <v>12</v>
          </cell>
          <cell r="E62">
            <v>0</v>
          </cell>
        </row>
        <row r="66">
          <cell r="B66" t="str">
            <v>TILE, BUFF</v>
          </cell>
          <cell r="D66">
            <v>10</v>
          </cell>
          <cell r="E66">
            <v>318.06</v>
          </cell>
        </row>
        <row r="67">
          <cell r="B67" t="str">
            <v>TILE, SCRUB</v>
          </cell>
          <cell r="D67">
            <v>10</v>
          </cell>
          <cell r="E67">
            <v>26.99</v>
          </cell>
        </row>
        <row r="68">
          <cell r="B68" t="str">
            <v>TILE, STRIP</v>
          </cell>
          <cell r="D68">
            <v>10</v>
          </cell>
          <cell r="E68">
            <v>74.209999999999994</v>
          </cell>
        </row>
        <row r="69">
          <cell r="B69" t="str">
            <v>SCRUB RESTROOMS</v>
          </cell>
          <cell r="D69">
            <v>10</v>
          </cell>
          <cell r="E69">
            <v>82.97</v>
          </cell>
        </row>
        <row r="70">
          <cell r="B70" t="str">
            <v>CARPET, BONNET</v>
          </cell>
          <cell r="D70">
            <v>10</v>
          </cell>
          <cell r="E70">
            <v>28.5</v>
          </cell>
        </row>
        <row r="71">
          <cell r="B71" t="str">
            <v>CARPET, EXTRACT</v>
          </cell>
          <cell r="D71">
            <v>10</v>
          </cell>
          <cell r="E71">
            <v>45.6</v>
          </cell>
        </row>
        <row r="72">
          <cell r="B72" t="str">
            <v>WINDOWS</v>
          </cell>
          <cell r="D72">
            <v>12</v>
          </cell>
          <cell r="E72">
            <v>0</v>
          </cell>
        </row>
        <row r="77">
          <cell r="G77">
            <v>41305976.704000011</v>
          </cell>
        </row>
      </sheetData>
      <sheetData sheetId="32">
        <row r="34">
          <cell r="W34">
            <v>7</v>
          </cell>
          <cell r="X34">
            <v>30.333333333333332</v>
          </cell>
        </row>
        <row r="35">
          <cell r="W35">
            <v>6</v>
          </cell>
          <cell r="X35">
            <v>26</v>
          </cell>
        </row>
        <row r="36">
          <cell r="W36">
            <v>5</v>
          </cell>
          <cell r="X36">
            <v>21.666666666666664</v>
          </cell>
        </row>
        <row r="37">
          <cell r="W37">
            <v>4</v>
          </cell>
          <cell r="X37">
            <v>17.333333333333332</v>
          </cell>
        </row>
        <row r="38">
          <cell r="W38">
            <v>3</v>
          </cell>
          <cell r="X38">
            <v>13</v>
          </cell>
        </row>
        <row r="39">
          <cell r="W39">
            <v>2</v>
          </cell>
          <cell r="X39">
            <v>8.6666666666666661</v>
          </cell>
        </row>
        <row r="40">
          <cell r="W40">
            <v>1</v>
          </cell>
          <cell r="X40">
            <v>4.333333333333333</v>
          </cell>
        </row>
        <row r="67">
          <cell r="F67">
            <v>41300760.163999997</v>
          </cell>
        </row>
      </sheetData>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N-SCOPE PRICING"/>
      <sheetName val="Sheet 1- Dayporter"/>
      <sheetName val="DM-C&amp;I Current Price"/>
    </sheetNames>
    <sheetDataSet>
      <sheetData sheetId="0" refreshError="1"/>
      <sheetData sheetId="1" refreshError="1">
        <row r="3">
          <cell r="V3" t="str">
            <v>Self Perform</v>
          </cell>
        </row>
        <row r="4">
          <cell r="V4" t="str">
            <v>Self Perform</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nd To Respond Instructions"/>
      <sheetName val="Submit Response Instructions"/>
      <sheetName val="DV_sheet_"/>
      <sheetName val="1 Preliminary Requirements"/>
      <sheetName val="2 Introduction and Background"/>
      <sheetName val="3 Project Timeline"/>
      <sheetName val="4 Request for Proposal Quest..."/>
      <sheetName val="5 Business Up For Bid"/>
    </sheetNames>
    <sheetDataSet>
      <sheetData sheetId="0" refreshError="1"/>
      <sheetData sheetId="1" refreshError="1"/>
      <sheetData sheetId="2">
        <row r="1">
          <cell r="A1" t="str">
            <v>Yes</v>
          </cell>
          <cell r="B1" t="str">
            <v>Not applicable; we have a contract with PNC.</v>
          </cell>
          <cell r="C1" t="str">
            <v>None; we agree to all sections.</v>
          </cell>
          <cell r="D1" t="str">
            <v>Northeast (NY, NJ, etc.)</v>
          </cell>
          <cell r="E1" t="str">
            <v>Snow and ice removal</v>
          </cell>
          <cell r="F1" t="str">
            <v>Private</v>
          </cell>
        </row>
        <row r="2">
          <cell r="A2" t="str">
            <v>No</v>
          </cell>
          <cell r="B2" t="str">
            <v>Yes, we agree with the terms.</v>
          </cell>
          <cell r="C2" t="str">
            <v>1. Provision of Services</v>
          </cell>
          <cell r="D2" t="str">
            <v>Southeast (NC, SC, GA, etc.)</v>
          </cell>
          <cell r="E2" t="str">
            <v>Smoke and fire damage repairs</v>
          </cell>
          <cell r="F2" t="str">
            <v>Publicly Traded</v>
          </cell>
        </row>
        <row r="3">
          <cell r="B3" t="str">
            <v>No, we do not agree with terms.</v>
          </cell>
          <cell r="C3" t="str">
            <v>2. Term of Agreement</v>
          </cell>
          <cell r="D3" t="str">
            <v>Middle Atlantic (PA, VA, MD, etc.)</v>
          </cell>
          <cell r="E3" t="str">
            <v>Furniture moving</v>
          </cell>
        </row>
        <row r="4">
          <cell r="C4" t="str">
            <v>3. Termination</v>
          </cell>
          <cell r="D4" t="str">
            <v>Midwest (IL, IN, etc.)</v>
          </cell>
          <cell r="E4" t="str">
            <v>Water damage (i.e. flooding) repairs</v>
          </cell>
        </row>
        <row r="5">
          <cell r="C5" t="str">
            <v>4. Nonexclusivity</v>
          </cell>
          <cell r="D5" t="str">
            <v>Southwest (NM, AZ, etc.)</v>
          </cell>
          <cell r="E5" t="str">
            <v>Furniture moving</v>
          </cell>
        </row>
        <row r="6">
          <cell r="C6" t="str">
            <v>5. Approvals and Consents</v>
          </cell>
          <cell r="D6" t="str">
            <v>Northwest (WA, OR, etc.)</v>
          </cell>
          <cell r="E6" t="str">
            <v>Dock attendant</v>
          </cell>
        </row>
        <row r="7">
          <cell r="C7" t="str">
            <v>7. Warranties</v>
          </cell>
          <cell r="D7" t="str">
            <v>West Coast (CA)</v>
          </cell>
          <cell r="E7" t="str">
            <v>Light maintenance (e.g. watering plants)</v>
          </cell>
        </row>
        <row r="8">
          <cell r="C8" t="str">
            <v>8. Confidentiality</v>
          </cell>
          <cell r="E8" t="str">
            <v>Painting</v>
          </cell>
        </row>
        <row r="9">
          <cell r="C9" t="str">
            <v>9. Indemnity</v>
          </cell>
          <cell r="E9" t="str">
            <v>Oher (describe in space provided)</v>
          </cell>
        </row>
        <row r="10">
          <cell r="C10" t="str">
            <v>10. Insurance</v>
          </cell>
        </row>
        <row r="11">
          <cell r="C11" t="str">
            <v>12. Due Diligence and Compliance Support</v>
          </cell>
        </row>
        <row r="12">
          <cell r="C12" t="str">
            <v>13. Relationship Management</v>
          </cell>
        </row>
        <row r="13">
          <cell r="C13" t="str">
            <v>14. Miscellaneous</v>
          </cell>
        </row>
        <row r="14">
          <cell r="C14" t="str">
            <v>Attachment A (Includes SOW, cleaning specs, Green and Enhanced Cleaning reqr, etc.)</v>
          </cell>
        </row>
        <row r="15">
          <cell r="C15" t="str">
            <v>Attachment B</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pageSetUpPr fitToPage="1"/>
  </sheetPr>
  <dimension ref="A1:G14"/>
  <sheetViews>
    <sheetView showGridLines="0" tabSelected="1" view="pageLayout" zoomScaleNormal="95" workbookViewId="0">
      <selection activeCell="B2" sqref="B2"/>
    </sheetView>
  </sheetViews>
  <sheetFormatPr defaultColWidth="9.1796875" defaultRowHeight="12.5"/>
  <cols>
    <col min="1" max="1" width="3.7265625" style="3" customWidth="1"/>
    <col min="2" max="4" width="20.7265625" style="3" customWidth="1"/>
    <col min="5" max="5" width="22.54296875" style="3" customWidth="1"/>
    <col min="6" max="7" width="20.7265625" style="3" customWidth="1"/>
    <col min="8" max="16384" width="9.1796875" style="3"/>
  </cols>
  <sheetData>
    <row r="1" spans="1:7" ht="20.149999999999999" customHeight="1">
      <c r="A1"/>
      <c r="B1"/>
      <c r="C1"/>
      <c r="D1"/>
      <c r="E1"/>
    </row>
    <row r="2" spans="1:7" s="12" customFormat="1" ht="25.5">
      <c r="A2" s="10"/>
      <c r="B2" s="13" t="s">
        <v>221</v>
      </c>
      <c r="C2" s="11"/>
      <c r="D2" s="11"/>
      <c r="E2" s="11"/>
      <c r="F2" s="149"/>
      <c r="G2" s="149"/>
    </row>
    <row r="3" spans="1:7" ht="20">
      <c r="A3"/>
      <c r="B3" s="14" t="s">
        <v>222</v>
      </c>
    </row>
    <row r="4" spans="1:7" ht="26.25" customHeight="1">
      <c r="A4"/>
      <c r="B4" s="159" t="s">
        <v>151</v>
      </c>
      <c r="C4" s="159"/>
      <c r="D4" s="159"/>
      <c r="E4" s="159"/>
      <c r="F4" s="159"/>
      <c r="G4" s="159"/>
    </row>
    <row r="5" spans="1:7" ht="16" thickBot="1">
      <c r="A5"/>
      <c r="B5" s="9"/>
      <c r="C5" s="9"/>
      <c r="D5" s="9"/>
      <c r="E5" s="9"/>
      <c r="F5" s="9"/>
      <c r="G5" s="9"/>
    </row>
    <row r="6" spans="1:7" ht="30" customHeight="1">
      <c r="A6"/>
      <c r="B6" s="150" t="s">
        <v>47</v>
      </c>
      <c r="C6" s="151"/>
      <c r="D6" s="151"/>
      <c r="E6" s="151"/>
      <c r="F6" s="151"/>
      <c r="G6" s="152"/>
    </row>
    <row r="7" spans="1:7" ht="30" customHeight="1">
      <c r="A7"/>
      <c r="B7" s="163" t="s">
        <v>48</v>
      </c>
      <c r="C7" s="164"/>
      <c r="D7" s="164"/>
      <c r="E7" s="164"/>
      <c r="F7" s="164"/>
      <c r="G7" s="165"/>
    </row>
    <row r="8" spans="1:7" ht="30" customHeight="1">
      <c r="A8"/>
      <c r="B8" s="156" t="s">
        <v>176</v>
      </c>
      <c r="C8" s="157"/>
      <c r="D8" s="157"/>
      <c r="E8" s="157"/>
      <c r="F8" s="157"/>
      <c r="G8" s="158"/>
    </row>
    <row r="9" spans="1:7" ht="30" customHeight="1">
      <c r="A9"/>
      <c r="B9" s="156" t="s">
        <v>177</v>
      </c>
      <c r="C9" s="157"/>
      <c r="D9" s="157"/>
      <c r="E9" s="157"/>
      <c r="F9" s="157"/>
      <c r="G9" s="158"/>
    </row>
    <row r="10" spans="1:7" ht="30" customHeight="1">
      <c r="A10"/>
      <c r="B10" s="156" t="s">
        <v>178</v>
      </c>
      <c r="C10" s="157"/>
      <c r="D10" s="157"/>
      <c r="E10" s="157"/>
      <c r="F10" s="157"/>
      <c r="G10" s="158"/>
    </row>
    <row r="11" spans="1:7" ht="30" customHeight="1">
      <c r="A11"/>
      <c r="B11" s="156" t="s">
        <v>180</v>
      </c>
      <c r="C11" s="157"/>
      <c r="D11" s="157"/>
      <c r="E11" s="157"/>
      <c r="F11" s="157"/>
      <c r="G11" s="158"/>
    </row>
    <row r="12" spans="1:7" ht="30" customHeight="1">
      <c r="A12"/>
      <c r="B12" s="156" t="s">
        <v>179</v>
      </c>
      <c r="C12" s="157"/>
      <c r="D12" s="157"/>
      <c r="E12" s="157"/>
      <c r="F12" s="157"/>
      <c r="G12" s="158"/>
    </row>
    <row r="13" spans="1:7" ht="90.75" customHeight="1">
      <c r="B13" s="160" t="s">
        <v>181</v>
      </c>
      <c r="C13" s="161"/>
      <c r="D13" s="161"/>
      <c r="E13" s="161"/>
      <c r="F13" s="161"/>
      <c r="G13" s="162"/>
    </row>
    <row r="14" spans="1:7" ht="30" customHeight="1" thickBot="1">
      <c r="B14" s="153" t="s">
        <v>182</v>
      </c>
      <c r="C14" s="154"/>
      <c r="D14" s="154"/>
      <c r="E14" s="154"/>
      <c r="F14" s="154"/>
      <c r="G14" s="155"/>
    </row>
  </sheetData>
  <sheetProtection algorithmName="SHA-512" hashValue="CpaZscPrxT4WLvL/weatNLr/D5MHb6H0/CvhGuxJNjYZ+81XYRaSw+pkrFomZxrSaxLHPrnodhnbozEupL4zdQ==" saltValue="JWJJQ87BhLQAd1WTpWGY8w==" spinCount="100000" sheet="1" objects="1" scenarios="1"/>
  <protectedRanges>
    <protectedRange sqref="B4" name="Range1"/>
  </protectedRanges>
  <mergeCells count="11">
    <mergeCell ref="F2:G2"/>
    <mergeCell ref="B6:G6"/>
    <mergeCell ref="B14:G14"/>
    <mergeCell ref="B9:G9"/>
    <mergeCell ref="B4:G4"/>
    <mergeCell ref="B8:G8"/>
    <mergeCell ref="B13:G13"/>
    <mergeCell ref="B7:G7"/>
    <mergeCell ref="B10:G10"/>
    <mergeCell ref="B11:G11"/>
    <mergeCell ref="B12:G12"/>
  </mergeCells>
  <printOptions horizontalCentered="1"/>
  <pageMargins left="0.7" right="0.7" top="0.75" bottom="0.75" header="0.3" footer="0.3"/>
  <pageSetup scale="96" orientation="landscape"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CE7A-AAC7-49F6-8364-FEE7DB7DE100}">
  <sheetPr>
    <tabColor theme="0" tint="-0.249977111117893"/>
    <pageSetUpPr fitToPage="1"/>
  </sheetPr>
  <dimension ref="A1:J103"/>
  <sheetViews>
    <sheetView showGridLines="0" tabSelected="1" topLeftCell="A16" zoomScaleNormal="100" workbookViewId="0">
      <selection activeCell="B2" sqref="B2"/>
    </sheetView>
  </sheetViews>
  <sheetFormatPr defaultColWidth="9.1796875" defaultRowHeight="12.5"/>
  <cols>
    <col min="1" max="1" width="3.453125" style="16" customWidth="1"/>
    <col min="2" max="2" width="47" style="16" customWidth="1"/>
    <col min="3" max="6" width="20.7265625" style="16" customWidth="1"/>
    <col min="7" max="7" width="10.7265625" style="16" customWidth="1"/>
    <col min="8" max="10" width="25.7265625" style="16" customWidth="1"/>
    <col min="11" max="11" width="20.7265625" style="16" customWidth="1"/>
    <col min="12" max="16384" width="9.1796875" style="16"/>
  </cols>
  <sheetData>
    <row r="1" spans="1:10" ht="20.149999999999999" customHeight="1"/>
    <row r="2" spans="1:10" s="20" customFormat="1" ht="25.5">
      <c r="A2" s="18"/>
      <c r="B2" s="13" t="s">
        <v>221</v>
      </c>
      <c r="C2" s="19"/>
      <c r="D2" s="19"/>
      <c r="E2" s="19"/>
      <c r="F2" s="166"/>
      <c r="G2" s="166"/>
    </row>
    <row r="3" spans="1:10" s="21" customFormat="1" ht="20">
      <c r="A3" s="16"/>
      <c r="B3" s="14" t="s">
        <v>185</v>
      </c>
    </row>
    <row r="4" spans="1:10" ht="15.5">
      <c r="B4" s="22"/>
      <c r="C4" s="15"/>
      <c r="D4" s="15"/>
      <c r="E4" s="23" t="str">
        <f>Instructions!$B$4</f>
        <v>INSERT BIDDER NAME HERE</v>
      </c>
    </row>
    <row r="5" spans="1:10" s="97" customFormat="1" ht="15.5"/>
    <row r="6" spans="1:10" ht="13">
      <c r="C6" s="98"/>
      <c r="D6" s="98"/>
      <c r="E6" s="98"/>
      <c r="F6" s="98"/>
      <c r="G6" s="98"/>
    </row>
    <row r="7" spans="1:10" ht="31.5" customHeight="1">
      <c r="B7" s="99" t="s">
        <v>160</v>
      </c>
      <c r="C7" s="100" t="s">
        <v>21</v>
      </c>
      <c r="D7" s="100" t="s">
        <v>0</v>
      </c>
      <c r="E7" s="100" t="s">
        <v>1</v>
      </c>
      <c r="F7" s="100" t="s">
        <v>14</v>
      </c>
      <c r="H7" s="101" t="s">
        <v>170</v>
      </c>
      <c r="I7" s="101" t="s">
        <v>114</v>
      </c>
      <c r="J7" s="101" t="s">
        <v>169</v>
      </c>
    </row>
    <row r="8" spans="1:10" ht="15" customHeight="1">
      <c r="B8" s="102"/>
      <c r="C8" s="103"/>
      <c r="D8" s="103"/>
      <c r="E8" s="103"/>
      <c r="F8" s="103"/>
      <c r="H8" s="24" t="s">
        <v>106</v>
      </c>
      <c r="I8" s="24" t="s">
        <v>115</v>
      </c>
      <c r="J8" s="25">
        <v>25045</v>
      </c>
    </row>
    <row r="9" spans="1:10" ht="15" customHeight="1">
      <c r="B9" s="102" t="s">
        <v>83</v>
      </c>
      <c r="C9" s="104">
        <f>J21</f>
        <v>886609</v>
      </c>
      <c r="D9" s="103"/>
      <c r="E9" s="103"/>
      <c r="F9" s="103"/>
      <c r="H9" s="24" t="s">
        <v>134</v>
      </c>
      <c r="I9" s="24" t="s">
        <v>125</v>
      </c>
      <c r="J9" s="25">
        <v>46466</v>
      </c>
    </row>
    <row r="10" spans="1:10" ht="15" customHeight="1">
      <c r="B10" s="105" t="s">
        <v>84</v>
      </c>
      <c r="C10" s="103"/>
      <c r="D10" s="103"/>
      <c r="E10" s="103"/>
      <c r="F10" s="103"/>
      <c r="H10" s="24" t="s">
        <v>90</v>
      </c>
      <c r="I10" s="24" t="s">
        <v>115</v>
      </c>
      <c r="J10" s="25">
        <v>67712</v>
      </c>
    </row>
    <row r="11" spans="1:10" ht="15" customHeight="1">
      <c r="B11" s="105"/>
      <c r="C11" s="103"/>
      <c r="D11" s="103"/>
      <c r="E11" s="103"/>
      <c r="F11" s="103"/>
      <c r="H11" s="24" t="s">
        <v>86</v>
      </c>
      <c r="I11" s="24" t="s">
        <v>115</v>
      </c>
      <c r="J11" s="25">
        <v>67935</v>
      </c>
    </row>
    <row r="12" spans="1:10" ht="15" customHeight="1">
      <c r="B12" s="102" t="s">
        <v>12</v>
      </c>
      <c r="C12" s="106"/>
      <c r="D12" s="106"/>
      <c r="E12" s="106"/>
      <c r="H12" s="24" t="s">
        <v>89</v>
      </c>
      <c r="I12" s="24" t="s">
        <v>115</v>
      </c>
      <c r="J12" s="25">
        <v>113331</v>
      </c>
    </row>
    <row r="13" spans="1:10" ht="15" customHeight="1">
      <c r="B13" s="102"/>
      <c r="C13" s="106"/>
      <c r="D13" s="106"/>
      <c r="E13" s="106"/>
      <c r="H13" s="24" t="s">
        <v>85</v>
      </c>
      <c r="I13" s="24" t="s">
        <v>115</v>
      </c>
      <c r="J13" s="25">
        <v>65702</v>
      </c>
    </row>
    <row r="14" spans="1:10" ht="15" customHeight="1">
      <c r="B14" s="15" t="s">
        <v>10</v>
      </c>
      <c r="C14" s="107" t="s">
        <v>20</v>
      </c>
      <c r="D14" s="107" t="s">
        <v>8</v>
      </c>
      <c r="E14" s="107" t="s">
        <v>7</v>
      </c>
      <c r="H14" s="24" t="s">
        <v>88</v>
      </c>
      <c r="I14" s="24" t="s">
        <v>115</v>
      </c>
      <c r="J14" s="25">
        <v>51019</v>
      </c>
    </row>
    <row r="15" spans="1:10" ht="15" customHeight="1">
      <c r="B15" s="108" t="s">
        <v>184</v>
      </c>
      <c r="C15" s="139">
        <v>0</v>
      </c>
      <c r="D15" s="135">
        <v>0</v>
      </c>
      <c r="E15" s="118">
        <v>0</v>
      </c>
      <c r="F15" s="116">
        <f>D15*E15</f>
        <v>0</v>
      </c>
      <c r="H15" s="24" t="s">
        <v>87</v>
      </c>
      <c r="I15" s="24" t="s">
        <v>115</v>
      </c>
      <c r="J15" s="25">
        <v>41060</v>
      </c>
    </row>
    <row r="16" spans="1:10" ht="15" customHeight="1">
      <c r="B16" s="108" t="s">
        <v>193</v>
      </c>
      <c r="C16" s="139">
        <v>0</v>
      </c>
      <c r="D16" s="135">
        <v>0</v>
      </c>
      <c r="E16" s="118">
        <v>0</v>
      </c>
      <c r="F16" s="116">
        <f>D16*E16</f>
        <v>0</v>
      </c>
      <c r="H16" s="24" t="s">
        <v>118</v>
      </c>
      <c r="I16" s="24" t="s">
        <v>117</v>
      </c>
      <c r="J16" s="25">
        <v>13488</v>
      </c>
    </row>
    <row r="17" spans="2:10" ht="15" customHeight="1">
      <c r="B17" s="108" t="s">
        <v>108</v>
      </c>
      <c r="C17" s="139">
        <v>0</v>
      </c>
      <c r="D17" s="135">
        <v>0</v>
      </c>
      <c r="E17" s="118">
        <v>0</v>
      </c>
      <c r="F17" s="116">
        <f>D17*E17</f>
        <v>0</v>
      </c>
      <c r="H17" s="24" t="s">
        <v>119</v>
      </c>
      <c r="I17" s="24" t="s">
        <v>117</v>
      </c>
      <c r="J17" s="25">
        <v>15839</v>
      </c>
    </row>
    <row r="18" spans="2:10" ht="15" customHeight="1">
      <c r="B18" s="108" t="s">
        <v>107</v>
      </c>
      <c r="C18" s="139">
        <v>0</v>
      </c>
      <c r="D18" s="135">
        <v>0</v>
      </c>
      <c r="E18" s="118">
        <v>0</v>
      </c>
      <c r="F18" s="116">
        <f t="shared" ref="F18:F22" si="0">D18*E18</f>
        <v>0</v>
      </c>
      <c r="H18" s="24" t="s">
        <v>120</v>
      </c>
      <c r="I18" s="24" t="s">
        <v>117</v>
      </c>
      <c r="J18" s="25">
        <v>11287</v>
      </c>
    </row>
    <row r="19" spans="2:10" ht="15" customHeight="1">
      <c r="B19" s="108" t="s">
        <v>66</v>
      </c>
      <c r="C19" s="139">
        <v>0</v>
      </c>
      <c r="D19" s="135">
        <v>0</v>
      </c>
      <c r="E19" s="118">
        <v>0</v>
      </c>
      <c r="F19" s="116">
        <f t="shared" si="0"/>
        <v>0</v>
      </c>
      <c r="H19" s="24" t="s">
        <v>121</v>
      </c>
      <c r="I19" s="24" t="s">
        <v>117</v>
      </c>
      <c r="J19" s="25">
        <v>93999</v>
      </c>
    </row>
    <row r="20" spans="2:10" ht="15" customHeight="1">
      <c r="B20" s="140" t="s">
        <v>9</v>
      </c>
      <c r="C20" s="139">
        <v>0</v>
      </c>
      <c r="D20" s="135">
        <v>0</v>
      </c>
      <c r="E20" s="118">
        <v>0</v>
      </c>
      <c r="F20" s="116">
        <f t="shared" si="0"/>
        <v>0</v>
      </c>
      <c r="H20" s="24" t="s">
        <v>113</v>
      </c>
      <c r="I20" s="24" t="s">
        <v>117</v>
      </c>
      <c r="J20" s="25">
        <v>273726</v>
      </c>
    </row>
    <row r="21" spans="2:10" ht="15" customHeight="1">
      <c r="B21" s="140" t="s">
        <v>9</v>
      </c>
      <c r="C21" s="139">
        <v>0</v>
      </c>
      <c r="D21" s="135">
        <v>0</v>
      </c>
      <c r="E21" s="118">
        <v>0</v>
      </c>
      <c r="F21" s="116">
        <f t="shared" si="0"/>
        <v>0</v>
      </c>
      <c r="H21" s="101" t="s">
        <v>162</v>
      </c>
      <c r="I21" s="101"/>
      <c r="J21" s="110">
        <f>SUM(J8:J20)</f>
        <v>886609</v>
      </c>
    </row>
    <row r="22" spans="2:10" ht="15" customHeight="1">
      <c r="B22" s="140" t="s">
        <v>9</v>
      </c>
      <c r="C22" s="141">
        <v>0</v>
      </c>
      <c r="D22" s="142">
        <v>0</v>
      </c>
      <c r="E22" s="122">
        <v>0</v>
      </c>
      <c r="F22" s="134">
        <f t="shared" si="0"/>
        <v>0</v>
      </c>
    </row>
    <row r="23" spans="2:10" ht="15" customHeight="1">
      <c r="B23" s="111" t="s">
        <v>27</v>
      </c>
      <c r="C23" s="112">
        <f>SUM(C15:C22)</f>
        <v>0</v>
      </c>
      <c r="D23" s="135"/>
      <c r="E23" s="114">
        <f>SUM(E15:E22)</f>
        <v>0</v>
      </c>
      <c r="F23" s="129">
        <f>SUM(F15:F22)</f>
        <v>0</v>
      </c>
    </row>
    <row r="24" spans="2:10" ht="15" customHeight="1">
      <c r="B24" s="15"/>
      <c r="C24" s="113"/>
      <c r="D24" s="135"/>
      <c r="E24" s="114"/>
      <c r="F24" s="129"/>
    </row>
    <row r="25" spans="2:10" ht="15" customHeight="1">
      <c r="B25" s="15" t="s">
        <v>24</v>
      </c>
      <c r="C25" s="113"/>
      <c r="D25" s="135">
        <v>0</v>
      </c>
      <c r="E25" s="118">
        <v>0</v>
      </c>
      <c r="F25" s="116">
        <f>D25*E25</f>
        <v>0</v>
      </c>
      <c r="G25" s="116"/>
    </row>
    <row r="26" spans="2:10" ht="15" customHeight="1">
      <c r="B26" s="15" t="s">
        <v>25</v>
      </c>
      <c r="C26" s="113"/>
      <c r="D26" s="142">
        <v>0</v>
      </c>
      <c r="E26" s="122">
        <v>0</v>
      </c>
      <c r="F26" s="134">
        <f>D26*E26</f>
        <v>0</v>
      </c>
    </row>
    <row r="27" spans="2:10" ht="15" customHeight="1">
      <c r="B27" s="111" t="s">
        <v>28</v>
      </c>
      <c r="C27" s="113"/>
      <c r="D27" s="113"/>
      <c r="E27" s="114">
        <f>SUM(E25:E26)</f>
        <v>0</v>
      </c>
      <c r="F27" s="129">
        <f>SUM(F25:F26)</f>
        <v>0</v>
      </c>
    </row>
    <row r="28" spans="2:10" ht="15" customHeight="1">
      <c r="B28" s="102"/>
      <c r="C28" s="113"/>
      <c r="D28" s="113"/>
      <c r="E28" s="114"/>
      <c r="F28" s="115"/>
    </row>
    <row r="29" spans="2:10" ht="15" customHeight="1">
      <c r="B29" s="111" t="s">
        <v>26</v>
      </c>
      <c r="C29" s="113"/>
      <c r="D29" s="113"/>
      <c r="E29" s="114"/>
      <c r="F29" s="129">
        <f>F23+F27</f>
        <v>0</v>
      </c>
    </row>
    <row r="30" spans="2:10" ht="15" customHeight="1">
      <c r="B30" s="15"/>
      <c r="C30" s="113"/>
      <c r="D30" s="113"/>
      <c r="E30" s="114"/>
      <c r="F30" s="115"/>
    </row>
    <row r="31" spans="2:10" ht="15" customHeight="1">
      <c r="B31" s="15" t="s">
        <v>11</v>
      </c>
      <c r="C31" s="117"/>
      <c r="D31" s="117"/>
      <c r="E31" s="117"/>
      <c r="F31" s="117"/>
    </row>
    <row r="32" spans="2:10" ht="15" customHeight="1">
      <c r="B32" s="16" t="s">
        <v>3</v>
      </c>
      <c r="C32" s="113"/>
      <c r="D32" s="113"/>
      <c r="E32" s="118"/>
      <c r="F32" s="116">
        <f>F29*0.0765</f>
        <v>0</v>
      </c>
    </row>
    <row r="33" spans="2:6" ht="15" customHeight="1">
      <c r="B33" s="16" t="s">
        <v>4</v>
      </c>
      <c r="C33" s="119"/>
      <c r="D33" s="119" t="s">
        <v>78</v>
      </c>
      <c r="E33" s="118"/>
      <c r="F33" s="116">
        <f>F29*0.006</f>
        <v>0</v>
      </c>
    </row>
    <row r="34" spans="2:6" ht="15" customHeight="1">
      <c r="B34" s="16" t="s">
        <v>5</v>
      </c>
      <c r="C34" s="120"/>
      <c r="D34" s="120">
        <v>0</v>
      </c>
      <c r="E34" s="118"/>
      <c r="F34" s="116">
        <f>F29*D34</f>
        <v>0</v>
      </c>
    </row>
    <row r="35" spans="2:6" ht="15" customHeight="1">
      <c r="B35" s="108" t="s">
        <v>92</v>
      </c>
      <c r="C35" s="120"/>
      <c r="D35" s="120">
        <v>0</v>
      </c>
      <c r="E35" s="118"/>
      <c r="F35" s="116">
        <f>F29*D35</f>
        <v>0</v>
      </c>
    </row>
    <row r="36" spans="2:6" ht="15" customHeight="1">
      <c r="B36" s="16" t="s">
        <v>6</v>
      </c>
      <c r="C36" s="120"/>
      <c r="D36" s="120">
        <v>0</v>
      </c>
      <c r="E36" s="118"/>
      <c r="F36" s="116">
        <f>F29*D36</f>
        <v>0</v>
      </c>
    </row>
    <row r="37" spans="2:6" ht="15" customHeight="1">
      <c r="B37" s="15" t="s">
        <v>22</v>
      </c>
      <c r="C37" s="120"/>
      <c r="D37" s="120"/>
      <c r="E37" s="118"/>
      <c r="F37" s="135">
        <v>0</v>
      </c>
    </row>
    <row r="38" spans="2:6" ht="15" customHeight="1">
      <c r="B38" s="16" t="s">
        <v>18</v>
      </c>
      <c r="C38" s="120"/>
      <c r="D38" s="120"/>
      <c r="E38" s="118"/>
      <c r="F38" s="135">
        <v>0</v>
      </c>
    </row>
    <row r="39" spans="2:6" ht="15" customHeight="1">
      <c r="B39" s="15" t="s">
        <v>23</v>
      </c>
      <c r="C39" s="120"/>
      <c r="D39" s="120"/>
      <c r="E39" s="118"/>
      <c r="F39" s="135">
        <v>0</v>
      </c>
    </row>
    <row r="40" spans="2:6" ht="15" customHeight="1">
      <c r="B40" s="15" t="s">
        <v>33</v>
      </c>
      <c r="C40" s="120"/>
      <c r="D40" s="120"/>
      <c r="E40" s="118"/>
      <c r="F40" s="135">
        <v>0</v>
      </c>
    </row>
    <row r="41" spans="2:6" ht="15" customHeight="1">
      <c r="B41" s="127" t="s">
        <v>9</v>
      </c>
      <c r="C41" s="120"/>
      <c r="D41" s="120"/>
      <c r="E41" s="118"/>
      <c r="F41" s="135">
        <v>0</v>
      </c>
    </row>
    <row r="42" spans="2:6" ht="15" customHeight="1">
      <c r="B42" s="127" t="s">
        <v>9</v>
      </c>
      <c r="C42" s="120"/>
      <c r="D42" s="120"/>
      <c r="E42" s="118"/>
      <c r="F42" s="135">
        <v>0</v>
      </c>
    </row>
    <row r="43" spans="2:6" ht="15" customHeight="1">
      <c r="B43" s="127" t="s">
        <v>9</v>
      </c>
      <c r="C43" s="121"/>
      <c r="D43" s="121"/>
      <c r="E43" s="122"/>
      <c r="F43" s="142">
        <v>0</v>
      </c>
    </row>
    <row r="44" spans="2:6" ht="15" customHeight="1">
      <c r="C44" s="113"/>
      <c r="D44" s="113"/>
      <c r="E44" s="118"/>
      <c r="F44" s="116">
        <f>SUM(F32:F43)</f>
        <v>0</v>
      </c>
    </row>
    <row r="45" spans="2:6" ht="15" customHeight="1">
      <c r="C45" s="113"/>
      <c r="D45" s="113"/>
      <c r="E45" s="118"/>
      <c r="F45" s="109"/>
    </row>
    <row r="46" spans="2:6" ht="15" customHeight="1">
      <c r="B46" s="102"/>
      <c r="C46" s="113"/>
      <c r="D46" s="113"/>
      <c r="E46" s="123" t="s">
        <v>15</v>
      </c>
      <c r="F46" s="138">
        <f>SUM(F44,F29)</f>
        <v>0</v>
      </c>
    </row>
    <row r="47" spans="2:6" ht="15" customHeight="1">
      <c r="C47" s="113"/>
      <c r="D47" s="113"/>
      <c r="E47" s="118"/>
      <c r="F47" s="109"/>
    </row>
    <row r="48" spans="2:6" ht="15" customHeight="1">
      <c r="B48" s="102" t="s">
        <v>46</v>
      </c>
      <c r="C48" s="117"/>
      <c r="D48" s="117"/>
      <c r="E48" s="117"/>
      <c r="F48" s="117"/>
    </row>
    <row r="49" spans="2:6" ht="15" customHeight="1">
      <c r="C49" s="125"/>
      <c r="D49" s="125"/>
      <c r="E49" s="125"/>
      <c r="F49" s="117"/>
    </row>
    <row r="50" spans="2:6" ht="15" customHeight="1">
      <c r="B50" s="15" t="s">
        <v>40</v>
      </c>
      <c r="C50" s="126"/>
      <c r="D50" s="126" t="s">
        <v>8</v>
      </c>
      <c r="E50" s="126" t="s">
        <v>7</v>
      </c>
      <c r="F50" s="117"/>
    </row>
    <row r="51" spans="2:6" ht="15" customHeight="1">
      <c r="B51" s="108" t="s">
        <v>65</v>
      </c>
      <c r="C51" s="113"/>
      <c r="D51" s="135">
        <v>0</v>
      </c>
      <c r="E51" s="118">
        <v>0</v>
      </c>
      <c r="F51" s="116">
        <f t="shared" ref="F51:F55" si="1">D51*E51</f>
        <v>0</v>
      </c>
    </row>
    <row r="52" spans="2:6" ht="15" customHeight="1">
      <c r="B52" s="15" t="s">
        <v>29</v>
      </c>
      <c r="C52" s="113"/>
      <c r="D52" s="135">
        <v>0</v>
      </c>
      <c r="E52" s="118">
        <v>0</v>
      </c>
      <c r="F52" s="116">
        <f t="shared" si="1"/>
        <v>0</v>
      </c>
    </row>
    <row r="53" spans="2:6" ht="15" customHeight="1">
      <c r="B53" s="127" t="s">
        <v>9</v>
      </c>
      <c r="C53" s="113"/>
      <c r="D53" s="135">
        <v>0</v>
      </c>
      <c r="E53" s="118">
        <v>0</v>
      </c>
      <c r="F53" s="116">
        <f t="shared" si="1"/>
        <v>0</v>
      </c>
    </row>
    <row r="54" spans="2:6" ht="15" customHeight="1">
      <c r="B54" s="127" t="s">
        <v>9</v>
      </c>
      <c r="C54" s="113"/>
      <c r="D54" s="135">
        <v>0</v>
      </c>
      <c r="E54" s="118">
        <v>0</v>
      </c>
      <c r="F54" s="116">
        <f t="shared" ref="F54" si="2">D54*E54</f>
        <v>0</v>
      </c>
    </row>
    <row r="55" spans="2:6" ht="15" customHeight="1">
      <c r="B55" s="127" t="s">
        <v>9</v>
      </c>
      <c r="C55" s="121"/>
      <c r="D55" s="142">
        <v>0</v>
      </c>
      <c r="E55" s="122">
        <v>0</v>
      </c>
      <c r="F55" s="134">
        <f t="shared" si="1"/>
        <v>0</v>
      </c>
    </row>
    <row r="56" spans="2:6" ht="15" customHeight="1">
      <c r="B56" s="127"/>
      <c r="C56" s="113"/>
      <c r="D56" s="113"/>
      <c r="E56" s="114">
        <f>SUM(E51:E55)</f>
        <v>0</v>
      </c>
      <c r="F56" s="116">
        <f>SUM(F51:F55)</f>
        <v>0</v>
      </c>
    </row>
    <row r="57" spans="2:6" ht="15" customHeight="1">
      <c r="C57" s="117"/>
      <c r="D57" s="117"/>
      <c r="E57" s="117"/>
      <c r="F57" s="117"/>
    </row>
    <row r="58" spans="2:6" ht="15" customHeight="1">
      <c r="B58" s="15" t="s">
        <v>38</v>
      </c>
      <c r="C58" s="117"/>
      <c r="D58" s="117"/>
      <c r="E58" s="128"/>
      <c r="F58" s="109"/>
    </row>
    <row r="59" spans="2:6" ht="15" customHeight="1">
      <c r="B59" s="16" t="s">
        <v>3</v>
      </c>
      <c r="C59" s="113"/>
      <c r="D59" s="113"/>
      <c r="E59" s="118"/>
      <c r="F59" s="116">
        <f>F56*0.0765</f>
        <v>0</v>
      </c>
    </row>
    <row r="60" spans="2:6" ht="15" customHeight="1">
      <c r="B60" s="16" t="s">
        <v>4</v>
      </c>
      <c r="C60" s="126"/>
      <c r="D60" s="119" t="s">
        <v>78</v>
      </c>
      <c r="E60" s="118"/>
      <c r="F60" s="116">
        <f>F56*0.006</f>
        <v>0</v>
      </c>
    </row>
    <row r="61" spans="2:6" ht="15" customHeight="1">
      <c r="B61" s="16" t="s">
        <v>5</v>
      </c>
      <c r="C61" s="120"/>
      <c r="D61" s="120">
        <v>0</v>
      </c>
      <c r="E61" s="118"/>
      <c r="F61" s="116">
        <f>D61*F56</f>
        <v>0</v>
      </c>
    </row>
    <row r="62" spans="2:6" ht="15" customHeight="1">
      <c r="B62" s="108" t="s">
        <v>92</v>
      </c>
      <c r="C62" s="120"/>
      <c r="D62" s="120">
        <v>0</v>
      </c>
      <c r="E62" s="118"/>
      <c r="F62" s="116">
        <f>F56*D62</f>
        <v>0</v>
      </c>
    </row>
    <row r="63" spans="2:6" ht="15" customHeight="1">
      <c r="B63" s="16" t="s">
        <v>6</v>
      </c>
      <c r="C63" s="120"/>
      <c r="D63" s="120">
        <v>0</v>
      </c>
      <c r="E63" s="118"/>
      <c r="F63" s="116">
        <f>F56*D63</f>
        <v>0</v>
      </c>
    </row>
    <row r="64" spans="2:6" ht="15" customHeight="1">
      <c r="B64" s="16" t="s">
        <v>18</v>
      </c>
      <c r="C64" s="120"/>
      <c r="D64" s="120"/>
      <c r="E64" s="118"/>
      <c r="F64" s="135">
        <v>0</v>
      </c>
    </row>
    <row r="65" spans="2:6" ht="15" customHeight="1">
      <c r="B65" s="127" t="s">
        <v>9</v>
      </c>
      <c r="C65" s="113"/>
      <c r="D65" s="113"/>
      <c r="E65" s="118"/>
      <c r="F65" s="133">
        <v>0</v>
      </c>
    </row>
    <row r="66" spans="2:6" ht="15" customHeight="1">
      <c r="B66" s="127" t="s">
        <v>9</v>
      </c>
      <c r="C66" s="120"/>
      <c r="D66" s="120"/>
      <c r="E66" s="118"/>
      <c r="F66" s="135">
        <v>0</v>
      </c>
    </row>
    <row r="67" spans="2:6" ht="15" customHeight="1">
      <c r="B67" s="127" t="s">
        <v>9</v>
      </c>
      <c r="C67" s="121"/>
      <c r="D67" s="121"/>
      <c r="E67" s="122"/>
      <c r="F67" s="142">
        <v>0</v>
      </c>
    </row>
    <row r="68" spans="2:6" ht="15" customHeight="1">
      <c r="C68" s="113"/>
      <c r="D68" s="113"/>
      <c r="E68" s="118"/>
      <c r="F68" s="116">
        <f>SUM(F59:F67)</f>
        <v>0</v>
      </c>
    </row>
    <row r="69" spans="2:6" ht="15" customHeight="1">
      <c r="C69" s="113"/>
      <c r="D69" s="113"/>
      <c r="E69" s="118"/>
      <c r="F69" s="109"/>
    </row>
    <row r="70" spans="2:6" ht="15" customHeight="1">
      <c r="C70" s="113"/>
      <c r="D70" s="113"/>
      <c r="E70" s="123" t="s">
        <v>16</v>
      </c>
      <c r="F70" s="138">
        <f>SUM(F68,F56)</f>
        <v>0</v>
      </c>
    </row>
    <row r="71" spans="2:6" ht="15" customHeight="1">
      <c r="C71" s="113"/>
      <c r="D71" s="113"/>
      <c r="E71" s="118"/>
      <c r="F71" s="109"/>
    </row>
    <row r="72" spans="2:6" ht="15" customHeight="1">
      <c r="B72" s="102" t="s">
        <v>13</v>
      </c>
      <c r="C72" s="117"/>
      <c r="D72" s="117"/>
      <c r="E72" s="117"/>
      <c r="F72" s="117"/>
    </row>
    <row r="73" spans="2:6" ht="15" customHeight="1">
      <c r="B73" s="102"/>
      <c r="C73" s="117"/>
      <c r="D73" s="117"/>
      <c r="E73" s="117"/>
      <c r="F73" s="117"/>
    </row>
    <row r="74" spans="2:6" ht="15" customHeight="1">
      <c r="B74" s="15" t="s">
        <v>36</v>
      </c>
      <c r="C74" s="117"/>
      <c r="D74" s="117"/>
      <c r="E74" s="117"/>
      <c r="F74" s="135">
        <v>0</v>
      </c>
    </row>
    <row r="75" spans="2:6" ht="15" customHeight="1">
      <c r="B75" s="15" t="s">
        <v>37</v>
      </c>
      <c r="C75" s="117"/>
      <c r="D75" s="117"/>
      <c r="E75" s="117"/>
      <c r="F75" s="135">
        <v>0</v>
      </c>
    </row>
    <row r="76" spans="2:6" ht="15" customHeight="1">
      <c r="B76" s="15" t="s">
        <v>31</v>
      </c>
      <c r="C76" s="117"/>
      <c r="D76" s="117"/>
      <c r="E76" s="117"/>
      <c r="F76" s="135">
        <v>0</v>
      </c>
    </row>
    <row r="77" spans="2:6" ht="15" customHeight="1">
      <c r="B77" s="15" t="s">
        <v>30</v>
      </c>
      <c r="C77" s="117"/>
      <c r="D77" s="117"/>
      <c r="E77" s="117"/>
      <c r="F77" s="135">
        <v>0</v>
      </c>
    </row>
    <row r="78" spans="2:6" ht="15" customHeight="1">
      <c r="B78" s="15" t="s">
        <v>42</v>
      </c>
      <c r="C78" s="117"/>
      <c r="D78" s="117"/>
      <c r="E78" s="117"/>
      <c r="F78" s="135">
        <v>0</v>
      </c>
    </row>
    <row r="79" spans="2:6" ht="15" customHeight="1">
      <c r="B79" s="108" t="s">
        <v>116</v>
      </c>
      <c r="C79" s="117"/>
      <c r="D79" s="117"/>
      <c r="E79" s="117"/>
      <c r="F79" s="129">
        <v>3500</v>
      </c>
    </row>
    <row r="80" spans="2:6" ht="15" customHeight="1">
      <c r="B80" s="108" t="s">
        <v>149</v>
      </c>
      <c r="C80" s="117"/>
      <c r="D80" s="117"/>
      <c r="E80" s="117"/>
      <c r="F80" s="129">
        <v>15000</v>
      </c>
    </row>
    <row r="81" spans="2:10" ht="15" customHeight="1">
      <c r="B81" s="127" t="s">
        <v>9</v>
      </c>
      <c r="C81" s="117"/>
      <c r="D81" s="117"/>
      <c r="E81" s="117"/>
      <c r="F81" s="135">
        <v>0</v>
      </c>
    </row>
    <row r="82" spans="2:10" ht="15" customHeight="1">
      <c r="B82" s="127" t="s">
        <v>9</v>
      </c>
      <c r="C82" s="117"/>
      <c r="D82" s="117"/>
      <c r="E82" s="117"/>
      <c r="F82" s="135">
        <v>0</v>
      </c>
    </row>
    <row r="83" spans="2:10" ht="15" customHeight="1">
      <c r="B83" s="127" t="s">
        <v>9</v>
      </c>
      <c r="C83" s="117"/>
      <c r="D83" s="117"/>
      <c r="E83" s="117"/>
      <c r="F83" s="135">
        <v>0</v>
      </c>
    </row>
    <row r="84" spans="2:10" ht="15" customHeight="1">
      <c r="B84" s="127" t="s">
        <v>9</v>
      </c>
      <c r="C84" s="117"/>
      <c r="D84" s="117"/>
      <c r="E84" s="117"/>
      <c r="F84" s="135">
        <v>0</v>
      </c>
    </row>
    <row r="85" spans="2:10" ht="15" customHeight="1">
      <c r="C85" s="117"/>
      <c r="D85" s="117"/>
      <c r="E85" s="111" t="s">
        <v>17</v>
      </c>
      <c r="F85" s="124">
        <f>SUM(F74:F84)</f>
        <v>18500</v>
      </c>
    </row>
    <row r="86" spans="2:10" ht="15" customHeight="1"/>
    <row r="87" spans="2:10" ht="15" customHeight="1"/>
    <row r="88" spans="2:10" ht="15" customHeight="1">
      <c r="D88" s="167" t="s">
        <v>2</v>
      </c>
      <c r="E88" s="168"/>
      <c r="F88" s="116">
        <f>SUM(F85,F70,F46)</f>
        <v>18500</v>
      </c>
    </row>
    <row r="89" spans="2:10" ht="15" customHeight="1">
      <c r="C89" s="15"/>
      <c r="D89" s="168" t="s">
        <v>19</v>
      </c>
      <c r="E89" s="168"/>
      <c r="F89" s="135">
        <v>0</v>
      </c>
      <c r="H89" s="102"/>
      <c r="I89" s="102"/>
      <c r="J89" s="102"/>
    </row>
    <row r="90" spans="2:10" ht="15" customHeight="1">
      <c r="C90" s="15"/>
      <c r="D90" s="168" t="s">
        <v>152</v>
      </c>
      <c r="E90" s="168"/>
      <c r="F90" s="130">
        <f>F89/F88</f>
        <v>0</v>
      </c>
      <c r="H90" s="17"/>
      <c r="I90" s="17"/>
    </row>
    <row r="91" spans="2:10" ht="15" customHeight="1">
      <c r="D91" s="117"/>
      <c r="E91" s="120"/>
      <c r="F91" s="109"/>
      <c r="I91" s="17"/>
    </row>
    <row r="92" spans="2:10" s="102" customFormat="1" ht="15" customHeight="1">
      <c r="D92" s="169" t="s">
        <v>155</v>
      </c>
      <c r="E92" s="170"/>
      <c r="F92" s="136">
        <f>SUM(F88:F89)</f>
        <v>18500</v>
      </c>
      <c r="H92" s="16"/>
      <c r="I92" s="131"/>
      <c r="J92" s="16"/>
    </row>
    <row r="93" spans="2:10" ht="15" customHeight="1">
      <c r="D93" s="169" t="s">
        <v>154</v>
      </c>
      <c r="E93" s="170"/>
      <c r="F93" s="137">
        <f>F92/C9</f>
        <v>2.0866018729789569E-2</v>
      </c>
      <c r="G93" s="17"/>
    </row>
    <row r="94" spans="2:10" ht="15" customHeight="1">
      <c r="D94" s="117"/>
      <c r="E94" s="111"/>
      <c r="F94" s="117"/>
    </row>
    <row r="95" spans="2:10" ht="15" customHeight="1">
      <c r="D95" s="169" t="s">
        <v>156</v>
      </c>
      <c r="E95" s="170"/>
      <c r="F95" s="143">
        <v>0</v>
      </c>
    </row>
    <row r="96" spans="2:10" ht="15" customHeight="1">
      <c r="D96" s="169" t="s">
        <v>154</v>
      </c>
      <c r="E96" s="170"/>
      <c r="F96" s="137">
        <f>F95/$C$9</f>
        <v>0</v>
      </c>
    </row>
    <row r="97" spans="4:6" ht="15" customHeight="1">
      <c r="D97" s="169" t="s">
        <v>158</v>
      </c>
      <c r="E97" s="170"/>
      <c r="F97" s="132">
        <f>IFERROR((F95-F92)/F92,)</f>
        <v>-1</v>
      </c>
    </row>
    <row r="98" spans="4:6" ht="15" customHeight="1">
      <c r="D98" s="117"/>
      <c r="E98" s="117"/>
      <c r="F98" s="111"/>
    </row>
    <row r="99" spans="4:6" ht="15" customHeight="1">
      <c r="D99" s="169" t="s">
        <v>157</v>
      </c>
      <c r="E99" s="170"/>
      <c r="F99" s="143">
        <v>0</v>
      </c>
    </row>
    <row r="100" spans="4:6" ht="15" customHeight="1">
      <c r="D100" s="169" t="s">
        <v>154</v>
      </c>
      <c r="E100" s="170"/>
      <c r="F100" s="137">
        <f>F99/$C$9</f>
        <v>0</v>
      </c>
    </row>
    <row r="101" spans="4:6" ht="15" customHeight="1">
      <c r="D101" s="169" t="s">
        <v>158</v>
      </c>
      <c r="E101" s="170"/>
      <c r="F101" s="132">
        <f>IFERROR((F99-F96)/F96,)</f>
        <v>0</v>
      </c>
    </row>
    <row r="102" spans="4:6" ht="15" customHeight="1">
      <c r="D102" s="117"/>
      <c r="E102" s="117"/>
      <c r="F102" s="111"/>
    </row>
    <row r="103" spans="4:6" ht="15" customHeight="1">
      <c r="D103" s="169" t="s">
        <v>159</v>
      </c>
      <c r="E103" s="170"/>
      <c r="F103" s="144">
        <f>SUM(F92,F95,F99)</f>
        <v>18500</v>
      </c>
    </row>
  </sheetData>
  <sheetProtection algorithmName="SHA-512" hashValue="eD8EzWg9tND/Jq5UnC98ass/6SqCQILIDWFah4R7ZQApWqHdiYJhRfvqaFy0j46TJQxuQ1bJ94LXIj6GPNVbxA==" saltValue="LIeaZRWzHiWg7q1Zxg0JQw==" spinCount="100000" sheet="1" sort="0" autoFilter="0"/>
  <protectedRanges>
    <protectedRange sqref="C15:E22 D25:E26 D34:D36 F37:F43 D51:E55 D61:D63 F64:F67 F74:F78 F81:F84 F89 F95 F99 B81:B84 B65:B67 B53:B55 B41:B43 B21:B22 B20" name="Range1"/>
  </protectedRanges>
  <mergeCells count="13">
    <mergeCell ref="F2:G2"/>
    <mergeCell ref="D88:E88"/>
    <mergeCell ref="D89:E89"/>
    <mergeCell ref="D90:E90"/>
    <mergeCell ref="D103:E103"/>
    <mergeCell ref="D101:E101"/>
    <mergeCell ref="D92:E92"/>
    <mergeCell ref="D93:E93"/>
    <mergeCell ref="D95:E95"/>
    <mergeCell ref="D96:E96"/>
    <mergeCell ref="D97:E97"/>
    <mergeCell ref="D99:E99"/>
    <mergeCell ref="D100:E100"/>
  </mergeCells>
  <phoneticPr fontId="30" type="noConversion"/>
  <printOptions horizontalCentered="1"/>
  <pageMargins left="0.7" right="0.7" top="0.75" bottom="0.75" header="0.3" footer="0.3"/>
  <pageSetup scale="30" orientation="landscape" r:id="rId1"/>
  <colBreaks count="2" manualBreakCount="2">
    <brk id="7" max="1048575" man="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7E3F-976F-4DE0-AC2D-FC470B2EBF92}">
  <sheetPr>
    <tabColor theme="0" tint="-0.249977111117893"/>
    <pageSetUpPr fitToPage="1"/>
  </sheetPr>
  <dimension ref="A1:H49"/>
  <sheetViews>
    <sheetView showGridLines="0" tabSelected="1" view="pageLayout" topLeftCell="A5" zoomScaleNormal="95" workbookViewId="0">
      <selection activeCell="B2" sqref="B2"/>
    </sheetView>
  </sheetViews>
  <sheetFormatPr defaultColWidth="9.1796875" defaultRowHeight="12.5"/>
  <cols>
    <col min="1" max="1" width="3.7265625" customWidth="1"/>
    <col min="2" max="2" width="30" customWidth="1"/>
    <col min="3" max="8" width="20.7265625" customWidth="1"/>
  </cols>
  <sheetData>
    <row r="1" spans="1:8" ht="20.149999999999999" customHeight="1"/>
    <row r="2" spans="1:8" s="20" customFormat="1" ht="25.5">
      <c r="A2" s="18"/>
      <c r="B2" s="13" t="s">
        <v>221</v>
      </c>
      <c r="C2" s="19"/>
      <c r="D2" s="19"/>
      <c r="E2" s="19"/>
      <c r="F2" s="166"/>
      <c r="G2" s="166"/>
    </row>
    <row r="3" spans="1:8" s="21" customFormat="1" ht="20">
      <c r="A3" s="16"/>
      <c r="B3" s="14" t="s">
        <v>166</v>
      </c>
    </row>
    <row r="4" spans="1:8" s="16" customFormat="1" ht="15.5">
      <c r="B4" s="22"/>
      <c r="C4" s="15"/>
      <c r="D4" s="15"/>
      <c r="E4" s="23" t="str">
        <f>Instructions!$B$4</f>
        <v>INSERT BIDDER NAME HERE</v>
      </c>
    </row>
    <row r="5" spans="1:8" s="16" customFormat="1" ht="15.5">
      <c r="B5" s="22"/>
      <c r="C5" s="15"/>
      <c r="D5" s="15"/>
      <c r="E5" s="23"/>
    </row>
    <row r="6" spans="1:8" s="16" customFormat="1" ht="18" customHeight="1">
      <c r="B6" s="78" t="s">
        <v>187</v>
      </c>
      <c r="C6" s="15"/>
      <c r="D6" s="15"/>
      <c r="E6" s="23"/>
    </row>
    <row r="7" spans="1:8" s="8" customFormat="1" ht="26.25" customHeight="1">
      <c r="B7" s="171" t="s">
        <v>77</v>
      </c>
      <c r="C7" s="171" t="s">
        <v>114</v>
      </c>
      <c r="D7" s="171" t="s">
        <v>161</v>
      </c>
      <c r="E7" s="173" t="s">
        <v>186</v>
      </c>
      <c r="F7" s="174"/>
      <c r="G7" s="174"/>
      <c r="H7" s="175"/>
    </row>
    <row r="8" spans="1:8" s="8" customFormat="1" ht="26.25" customHeight="1">
      <c r="B8" s="172"/>
      <c r="C8" s="172" t="s">
        <v>114</v>
      </c>
      <c r="D8" s="172" t="s">
        <v>161</v>
      </c>
      <c r="E8" s="28" t="s">
        <v>76</v>
      </c>
      <c r="F8" s="28" t="s">
        <v>75</v>
      </c>
      <c r="G8" s="28" t="s">
        <v>153</v>
      </c>
      <c r="H8" s="28" t="s">
        <v>162</v>
      </c>
    </row>
    <row r="9" spans="1:8" ht="15" customHeight="1">
      <c r="B9" s="24" t="s">
        <v>128</v>
      </c>
      <c r="C9" s="24" t="s">
        <v>125</v>
      </c>
      <c r="D9" s="25">
        <v>4439</v>
      </c>
      <c r="E9" s="145">
        <v>0</v>
      </c>
      <c r="F9" s="145">
        <v>0</v>
      </c>
      <c r="G9" s="145">
        <v>0</v>
      </c>
      <c r="H9" s="146">
        <f>SUM(E9:G9)</f>
        <v>0</v>
      </c>
    </row>
    <row r="10" spans="1:8" ht="15" customHeight="1">
      <c r="B10" s="24" t="s">
        <v>129</v>
      </c>
      <c r="C10" s="24" t="s">
        <v>125</v>
      </c>
      <c r="D10" s="25">
        <v>24666</v>
      </c>
      <c r="E10" s="145">
        <v>0</v>
      </c>
      <c r="F10" s="145">
        <v>0</v>
      </c>
      <c r="G10" s="145">
        <v>0</v>
      </c>
      <c r="H10" s="146">
        <f t="shared" ref="H10:H33" si="0">SUM(E10:G10)</f>
        <v>0</v>
      </c>
    </row>
    <row r="11" spans="1:8" ht="15" customHeight="1">
      <c r="B11" s="24" t="s">
        <v>130</v>
      </c>
      <c r="C11" s="24" t="s">
        <v>125</v>
      </c>
      <c r="D11" s="25">
        <v>19712</v>
      </c>
      <c r="E11" s="145">
        <v>0</v>
      </c>
      <c r="F11" s="145">
        <v>0</v>
      </c>
      <c r="G11" s="145">
        <v>0</v>
      </c>
      <c r="H11" s="146">
        <f t="shared" si="0"/>
        <v>0</v>
      </c>
    </row>
    <row r="12" spans="1:8" ht="15" customHeight="1">
      <c r="B12" s="24" t="s">
        <v>131</v>
      </c>
      <c r="C12" s="24" t="s">
        <v>125</v>
      </c>
      <c r="D12" s="25">
        <v>43171</v>
      </c>
      <c r="E12" s="145">
        <v>0</v>
      </c>
      <c r="F12" s="145">
        <v>0</v>
      </c>
      <c r="G12" s="145">
        <v>0</v>
      </c>
      <c r="H12" s="146">
        <f t="shared" si="0"/>
        <v>0</v>
      </c>
    </row>
    <row r="13" spans="1:8" ht="15" customHeight="1">
      <c r="B13" s="24" t="s">
        <v>123</v>
      </c>
      <c r="C13" s="24" t="s">
        <v>125</v>
      </c>
      <c r="D13" s="25">
        <v>24198</v>
      </c>
      <c r="E13" s="145">
        <v>0</v>
      </c>
      <c r="F13" s="145">
        <v>0</v>
      </c>
      <c r="G13" s="145">
        <v>0</v>
      </c>
      <c r="H13" s="146">
        <f t="shared" si="0"/>
        <v>0</v>
      </c>
    </row>
    <row r="14" spans="1:8" ht="15" customHeight="1">
      <c r="B14" s="24" t="s">
        <v>124</v>
      </c>
      <c r="C14" s="24" t="s">
        <v>125</v>
      </c>
      <c r="D14" s="25">
        <v>52788</v>
      </c>
      <c r="E14" s="145">
        <v>0</v>
      </c>
      <c r="F14" s="145">
        <v>0</v>
      </c>
      <c r="G14" s="145">
        <v>0</v>
      </c>
      <c r="H14" s="146">
        <f t="shared" si="0"/>
        <v>0</v>
      </c>
    </row>
    <row r="15" spans="1:8" ht="15" customHeight="1">
      <c r="B15" s="24" t="s">
        <v>132</v>
      </c>
      <c r="C15" s="24" t="s">
        <v>125</v>
      </c>
      <c r="D15" s="25">
        <v>92783</v>
      </c>
      <c r="E15" s="145">
        <v>0</v>
      </c>
      <c r="F15" s="145">
        <v>0</v>
      </c>
      <c r="G15" s="145">
        <v>0</v>
      </c>
      <c r="H15" s="146">
        <f t="shared" si="0"/>
        <v>0</v>
      </c>
    </row>
    <row r="16" spans="1:8" ht="15" customHeight="1">
      <c r="B16" s="24" t="s">
        <v>122</v>
      </c>
      <c r="C16" s="24" t="s">
        <v>125</v>
      </c>
      <c r="D16" s="25">
        <v>61336</v>
      </c>
      <c r="E16" s="145">
        <v>0</v>
      </c>
      <c r="F16" s="145">
        <v>0</v>
      </c>
      <c r="G16" s="145">
        <v>0</v>
      </c>
      <c r="H16" s="146">
        <f t="shared" si="0"/>
        <v>0</v>
      </c>
    </row>
    <row r="17" spans="2:8" ht="15" customHeight="1">
      <c r="B17" s="24" t="s">
        <v>133</v>
      </c>
      <c r="C17" s="24" t="s">
        <v>125</v>
      </c>
      <c r="D17" s="25">
        <v>48125</v>
      </c>
      <c r="E17" s="145">
        <v>0</v>
      </c>
      <c r="F17" s="145">
        <v>0</v>
      </c>
      <c r="G17" s="145">
        <v>0</v>
      </c>
      <c r="H17" s="146">
        <f t="shared" si="0"/>
        <v>0</v>
      </c>
    </row>
    <row r="18" spans="2:8" ht="15" customHeight="1">
      <c r="B18" s="24" t="s">
        <v>135</v>
      </c>
      <c r="C18" s="24" t="s">
        <v>125</v>
      </c>
      <c r="D18" s="25">
        <v>14921</v>
      </c>
      <c r="E18" s="145">
        <v>0</v>
      </c>
      <c r="F18" s="145">
        <v>0</v>
      </c>
      <c r="G18" s="145">
        <v>0</v>
      </c>
      <c r="H18" s="146">
        <f t="shared" si="0"/>
        <v>0</v>
      </c>
    </row>
    <row r="19" spans="2:8" ht="15" customHeight="1">
      <c r="B19" s="24" t="s">
        <v>136</v>
      </c>
      <c r="C19" s="24" t="s">
        <v>125</v>
      </c>
      <c r="D19" s="25">
        <v>8670</v>
      </c>
      <c r="E19" s="145">
        <v>0</v>
      </c>
      <c r="F19" s="145">
        <v>0</v>
      </c>
      <c r="G19" s="145">
        <v>0</v>
      </c>
      <c r="H19" s="146">
        <f t="shared" si="0"/>
        <v>0</v>
      </c>
    </row>
    <row r="20" spans="2:8" ht="15" customHeight="1">
      <c r="B20" s="24" t="s">
        <v>137</v>
      </c>
      <c r="C20" s="24" t="s">
        <v>125</v>
      </c>
      <c r="D20" s="25">
        <v>61436</v>
      </c>
      <c r="E20" s="145">
        <v>0</v>
      </c>
      <c r="F20" s="145">
        <v>0</v>
      </c>
      <c r="G20" s="145">
        <v>0</v>
      </c>
      <c r="H20" s="146">
        <f t="shared" si="0"/>
        <v>0</v>
      </c>
    </row>
    <row r="21" spans="2:8" ht="15" customHeight="1">
      <c r="B21" s="24" t="s">
        <v>138</v>
      </c>
      <c r="C21" s="24" t="s">
        <v>125</v>
      </c>
      <c r="D21" s="25">
        <v>59029</v>
      </c>
      <c r="E21" s="145">
        <v>0</v>
      </c>
      <c r="F21" s="145">
        <v>0</v>
      </c>
      <c r="G21" s="145">
        <v>0</v>
      </c>
      <c r="H21" s="146">
        <f t="shared" si="0"/>
        <v>0</v>
      </c>
    </row>
    <row r="22" spans="2:8" ht="15" customHeight="1">
      <c r="B22" s="24" t="s">
        <v>139</v>
      </c>
      <c r="C22" s="24" t="s">
        <v>125</v>
      </c>
      <c r="D22" s="25">
        <v>50683</v>
      </c>
      <c r="E22" s="145">
        <v>0</v>
      </c>
      <c r="F22" s="145">
        <v>0</v>
      </c>
      <c r="G22" s="145">
        <v>0</v>
      </c>
      <c r="H22" s="146">
        <f t="shared" si="0"/>
        <v>0</v>
      </c>
    </row>
    <row r="23" spans="2:8" ht="15" customHeight="1">
      <c r="B23" s="24" t="s">
        <v>140</v>
      </c>
      <c r="C23" s="24" t="s">
        <v>125</v>
      </c>
      <c r="D23" s="25">
        <v>80390</v>
      </c>
      <c r="E23" s="145">
        <v>0</v>
      </c>
      <c r="F23" s="145">
        <v>0</v>
      </c>
      <c r="G23" s="145">
        <v>0</v>
      </c>
      <c r="H23" s="146">
        <f t="shared" si="0"/>
        <v>0</v>
      </c>
    </row>
    <row r="24" spans="2:8" ht="15" customHeight="1">
      <c r="B24" s="24" t="s">
        <v>126</v>
      </c>
      <c r="C24" s="24" t="s">
        <v>117</v>
      </c>
      <c r="D24" s="25">
        <v>49429</v>
      </c>
      <c r="E24" s="145">
        <v>0</v>
      </c>
      <c r="F24" s="145">
        <v>0</v>
      </c>
      <c r="G24" s="145">
        <v>0</v>
      </c>
      <c r="H24" s="146">
        <f t="shared" si="0"/>
        <v>0</v>
      </c>
    </row>
    <row r="25" spans="2:8" ht="15" customHeight="1">
      <c r="B25" s="24" t="s">
        <v>141</v>
      </c>
      <c r="C25" s="24" t="s">
        <v>117</v>
      </c>
      <c r="D25" s="25">
        <v>75164</v>
      </c>
      <c r="E25" s="145">
        <v>0</v>
      </c>
      <c r="F25" s="145">
        <v>0</v>
      </c>
      <c r="G25" s="145">
        <v>0</v>
      </c>
      <c r="H25" s="146">
        <f t="shared" si="0"/>
        <v>0</v>
      </c>
    </row>
    <row r="26" spans="2:8" ht="15" customHeight="1">
      <c r="B26" s="24" t="s">
        <v>142</v>
      </c>
      <c r="C26" s="24" t="s">
        <v>117</v>
      </c>
      <c r="D26" s="25">
        <v>52962</v>
      </c>
      <c r="E26" s="145">
        <v>0</v>
      </c>
      <c r="F26" s="145">
        <v>0</v>
      </c>
      <c r="G26" s="145">
        <v>0</v>
      </c>
      <c r="H26" s="146">
        <f t="shared" si="0"/>
        <v>0</v>
      </c>
    </row>
    <row r="27" spans="2:8" ht="15" customHeight="1">
      <c r="B27" s="24" t="s">
        <v>143</v>
      </c>
      <c r="C27" s="24" t="s">
        <v>117</v>
      </c>
      <c r="D27" s="25">
        <v>60510</v>
      </c>
      <c r="E27" s="145">
        <v>0</v>
      </c>
      <c r="F27" s="145">
        <v>0</v>
      </c>
      <c r="G27" s="145">
        <v>0</v>
      </c>
      <c r="H27" s="146">
        <f t="shared" si="0"/>
        <v>0</v>
      </c>
    </row>
    <row r="28" spans="2:8" ht="15" customHeight="1">
      <c r="B28" s="24" t="s">
        <v>144</v>
      </c>
      <c r="C28" s="24" t="s">
        <v>117</v>
      </c>
      <c r="D28" s="25">
        <v>60510</v>
      </c>
      <c r="E28" s="145">
        <v>0</v>
      </c>
      <c r="F28" s="145">
        <v>0</v>
      </c>
      <c r="G28" s="145">
        <v>0</v>
      </c>
      <c r="H28" s="146">
        <f t="shared" si="0"/>
        <v>0</v>
      </c>
    </row>
    <row r="29" spans="2:8" ht="15" customHeight="1">
      <c r="B29" s="24" t="s">
        <v>127</v>
      </c>
      <c r="C29" s="24" t="s">
        <v>117</v>
      </c>
      <c r="D29" s="25">
        <v>42142</v>
      </c>
      <c r="E29" s="145">
        <v>0</v>
      </c>
      <c r="F29" s="145">
        <v>0</v>
      </c>
      <c r="G29" s="145">
        <v>0</v>
      </c>
      <c r="H29" s="146">
        <f t="shared" si="0"/>
        <v>0</v>
      </c>
    </row>
    <row r="30" spans="2:8" ht="15" customHeight="1">
      <c r="B30" s="24" t="s">
        <v>145</v>
      </c>
      <c r="C30" s="24" t="s">
        <v>117</v>
      </c>
      <c r="D30" s="25">
        <v>1388</v>
      </c>
      <c r="E30" s="145">
        <v>0</v>
      </c>
      <c r="F30" s="145">
        <v>0</v>
      </c>
      <c r="G30" s="145">
        <v>0</v>
      </c>
      <c r="H30" s="146">
        <f t="shared" si="0"/>
        <v>0</v>
      </c>
    </row>
    <row r="31" spans="2:8" ht="15" customHeight="1">
      <c r="B31" s="24" t="s">
        <v>146</v>
      </c>
      <c r="C31" s="24" t="s">
        <v>117</v>
      </c>
      <c r="D31" s="25">
        <v>1571</v>
      </c>
      <c r="E31" s="145">
        <v>0</v>
      </c>
      <c r="F31" s="145">
        <v>0</v>
      </c>
      <c r="G31" s="145">
        <v>0</v>
      </c>
      <c r="H31" s="146">
        <f t="shared" si="0"/>
        <v>0</v>
      </c>
    </row>
    <row r="32" spans="2:8" ht="15" customHeight="1">
      <c r="B32" s="24" t="s">
        <v>147</v>
      </c>
      <c r="C32" s="24" t="s">
        <v>117</v>
      </c>
      <c r="D32" s="25">
        <v>1332</v>
      </c>
      <c r="E32" s="145">
        <v>0</v>
      </c>
      <c r="F32" s="145">
        <v>0</v>
      </c>
      <c r="G32" s="145">
        <v>0</v>
      </c>
      <c r="H32" s="146">
        <f t="shared" si="0"/>
        <v>0</v>
      </c>
    </row>
    <row r="33" spans="2:8" ht="15" customHeight="1">
      <c r="B33" s="24" t="s">
        <v>148</v>
      </c>
      <c r="C33" s="24" t="s">
        <v>117</v>
      </c>
      <c r="D33" s="25">
        <v>90345</v>
      </c>
      <c r="E33" s="145">
        <v>0</v>
      </c>
      <c r="F33" s="145">
        <v>0</v>
      </c>
      <c r="G33" s="145">
        <v>0</v>
      </c>
      <c r="H33" s="146">
        <f t="shared" si="0"/>
        <v>0</v>
      </c>
    </row>
    <row r="34" spans="2:8" ht="15" customHeight="1">
      <c r="B34" s="26" t="s">
        <v>91</v>
      </c>
      <c r="C34" s="26"/>
      <c r="D34" s="27">
        <f>SUM(D9:D33)</f>
        <v>1081700</v>
      </c>
      <c r="E34" s="146">
        <f>SUM(E9:E33)</f>
        <v>0</v>
      </c>
      <c r="F34" s="146">
        <f>SUM(F9:F33)</f>
        <v>0</v>
      </c>
      <c r="G34" s="146">
        <f>SUM(G9:G33)</f>
        <v>0</v>
      </c>
      <c r="H34" s="146">
        <f>SUM(H9:H33)</f>
        <v>0</v>
      </c>
    </row>
    <row r="35" spans="2:8" ht="15" customHeight="1"/>
    <row r="36" spans="2:8" ht="15" customHeight="1"/>
    <row r="37" spans="2:8" ht="15" customHeight="1"/>
    <row r="38" spans="2:8" ht="15" customHeight="1"/>
    <row r="39" spans="2:8" ht="15" customHeight="1"/>
    <row r="40" spans="2:8" ht="15" customHeight="1"/>
    <row r="41" spans="2:8" ht="15" customHeight="1">
      <c r="B41" s="1"/>
      <c r="C41" s="1"/>
      <c r="D41" s="1"/>
      <c r="E41" s="1"/>
      <c r="F41" s="1"/>
      <c r="G41" s="1"/>
      <c r="H41" s="1"/>
    </row>
    <row r="42" spans="2:8" ht="15" customHeight="1"/>
    <row r="49" spans="2:8" s="1" customFormat="1" ht="13">
      <c r="B49"/>
      <c r="C49"/>
      <c r="D49"/>
      <c r="E49"/>
      <c r="F49"/>
      <c r="G49"/>
      <c r="H49"/>
    </row>
  </sheetData>
  <sheetProtection algorithmName="SHA-512" hashValue="PTntCC+Dc2tnpsJVeqX19LZGAi/SfO8d0vRQu++7qHxp3iPzG7xl5J3VemNboQr9UMBfnfPilhr0W3D9j3mY/g==" saltValue="Ur/5tgiyUkJzgaCFmqpmsg==" spinCount="100000" sheet="1" sort="0" autoFilter="0"/>
  <protectedRanges>
    <protectedRange sqref="E9:G33" name="Range1"/>
  </protectedRanges>
  <mergeCells count="5">
    <mergeCell ref="F2:G2"/>
    <mergeCell ref="B7:B8"/>
    <mergeCell ref="C7:C8"/>
    <mergeCell ref="D7:D8"/>
    <mergeCell ref="E7:H7"/>
  </mergeCells>
  <conditionalFormatting sqref="B9:B33">
    <cfRule type="duplicateValues" dxfId="0" priority="9"/>
  </conditionalFormatting>
  <printOptions horizontalCentered="1"/>
  <pageMargins left="0.7" right="0.7" top="0.75" bottom="0.75" header="0.3" footer="0.3"/>
  <pageSetup scale="77" orientation="landscape" r:id="rId1"/>
  <colBreaks count="1" manualBreakCount="1">
    <brk id="8" max="1048575" man="1"/>
  </colBreaks>
  <ignoredErrors>
    <ignoredError sqref="H9 H26:H33 H24:H25 H18:H23 H17 H13:H16 H12 H10:H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B2EB-C09A-994A-BE76-2055102965A4}">
  <sheetPr>
    <tabColor theme="0" tint="-0.249977111117893"/>
    <pageSetUpPr fitToPage="1"/>
  </sheetPr>
  <dimension ref="A1:G70"/>
  <sheetViews>
    <sheetView showGridLines="0" tabSelected="1" view="pageLayout" zoomScaleNormal="95" workbookViewId="0">
      <selection activeCell="B2" sqref="B2"/>
    </sheetView>
  </sheetViews>
  <sheetFormatPr defaultColWidth="9.1796875" defaultRowHeight="12.5"/>
  <cols>
    <col min="1" max="1" width="3.7265625" style="7" customWidth="1"/>
    <col min="2" max="2" width="90" style="7" customWidth="1"/>
    <col min="3" max="5" width="20.7265625" style="7" customWidth="1"/>
    <col min="6" max="16384" width="9.1796875" style="7"/>
  </cols>
  <sheetData>
    <row r="1" spans="1:7" ht="20.149999999999999" customHeight="1"/>
    <row r="2" spans="1:7" s="20" customFormat="1" ht="25.5">
      <c r="A2" s="18"/>
      <c r="B2" s="13" t="s">
        <v>221</v>
      </c>
      <c r="C2" s="19"/>
      <c r="D2" s="19"/>
      <c r="E2" s="19"/>
      <c r="F2" s="166"/>
      <c r="G2" s="166"/>
    </row>
    <row r="3" spans="1:7" s="21" customFormat="1" ht="20">
      <c r="A3" s="16"/>
      <c r="B3" s="14" t="s">
        <v>165</v>
      </c>
    </row>
    <row r="4" spans="1:7" s="16" customFormat="1" ht="20.149999999999999" customHeight="1">
      <c r="B4" s="29" t="str">
        <f>Instructions!$B$4</f>
        <v>INSERT BIDDER NAME HERE</v>
      </c>
      <c r="D4" s="15"/>
    </row>
    <row r="5" spans="1:7" s="16" customFormat="1" ht="15.5">
      <c r="B5" s="29"/>
      <c r="D5" s="15"/>
    </row>
    <row r="6" spans="1:7" s="16" customFormat="1" ht="20.149999999999999" customHeight="1" thickBot="1">
      <c r="B6" s="30" t="s">
        <v>163</v>
      </c>
      <c r="D6" s="15"/>
    </row>
    <row r="7" spans="1:7" ht="23.5" thickBot="1">
      <c r="B7" s="31" t="s">
        <v>93</v>
      </c>
      <c r="C7" s="32"/>
      <c r="D7" s="32"/>
      <c r="E7" s="33"/>
    </row>
    <row r="8" spans="1:7" ht="18.75" customHeight="1">
      <c r="B8" s="46"/>
      <c r="C8" s="90" t="s">
        <v>76</v>
      </c>
      <c r="D8" s="90" t="s">
        <v>75</v>
      </c>
      <c r="E8" s="34" t="s">
        <v>74</v>
      </c>
    </row>
    <row r="9" spans="1:7" ht="15" customHeight="1">
      <c r="B9" s="46"/>
      <c r="C9" s="90"/>
      <c r="D9" s="90"/>
      <c r="E9" s="34"/>
    </row>
    <row r="10" spans="1:7" ht="15" customHeight="1">
      <c r="B10" s="47" t="s">
        <v>102</v>
      </c>
      <c r="C10" s="17"/>
      <c r="D10" s="17"/>
      <c r="E10" s="35"/>
    </row>
    <row r="11" spans="1:7" ht="15" customHeight="1">
      <c r="B11" s="48" t="s">
        <v>164</v>
      </c>
      <c r="C11" s="91"/>
      <c r="D11" s="91"/>
      <c r="E11" s="36"/>
      <c r="F11" s="6"/>
    </row>
    <row r="12" spans="1:7" ht="15" customHeight="1">
      <c r="B12" s="49" t="s">
        <v>73</v>
      </c>
      <c r="C12" s="37">
        <v>0</v>
      </c>
      <c r="D12" s="37">
        <v>0</v>
      </c>
      <c r="E12" s="38">
        <v>0</v>
      </c>
    </row>
    <row r="13" spans="1:7" ht="15" customHeight="1">
      <c r="B13" s="49" t="s">
        <v>72</v>
      </c>
      <c r="C13" s="37">
        <v>0</v>
      </c>
      <c r="D13" s="37">
        <v>0</v>
      </c>
      <c r="E13" s="38">
        <v>0</v>
      </c>
    </row>
    <row r="14" spans="1:7" ht="15" customHeight="1">
      <c r="B14" s="49"/>
      <c r="C14" s="17"/>
      <c r="D14" s="17"/>
      <c r="E14" s="35"/>
    </row>
    <row r="15" spans="1:7" ht="15" customHeight="1">
      <c r="B15" s="47" t="s">
        <v>103</v>
      </c>
      <c r="C15" s="17"/>
      <c r="D15" s="17"/>
      <c r="E15" s="35"/>
    </row>
    <row r="16" spans="1:7" ht="15" customHeight="1">
      <c r="B16" s="48" t="s">
        <v>164</v>
      </c>
      <c r="C16" s="91"/>
      <c r="D16" s="91"/>
      <c r="E16" s="36"/>
      <c r="F16" s="6"/>
    </row>
    <row r="17" spans="2:6" ht="15" customHeight="1">
      <c r="B17" s="49" t="s">
        <v>73</v>
      </c>
      <c r="C17" s="37">
        <v>0</v>
      </c>
      <c r="D17" s="37">
        <v>0</v>
      </c>
      <c r="E17" s="38">
        <v>0</v>
      </c>
    </row>
    <row r="18" spans="2:6" ht="15" customHeight="1">
      <c r="B18" s="49" t="s">
        <v>72</v>
      </c>
      <c r="C18" s="37">
        <v>0</v>
      </c>
      <c r="D18" s="37">
        <v>0</v>
      </c>
      <c r="E18" s="38">
        <v>0</v>
      </c>
    </row>
    <row r="19" spans="2:6" ht="15" customHeight="1">
      <c r="B19" s="49"/>
      <c r="C19" s="39"/>
      <c r="D19" s="39"/>
      <c r="E19" s="40"/>
    </row>
    <row r="20" spans="2:6" ht="15" customHeight="1">
      <c r="B20" s="49"/>
      <c r="C20" s="17"/>
      <c r="D20" s="17"/>
      <c r="E20" s="35"/>
    </row>
    <row r="21" spans="2:6" ht="15" customHeight="1">
      <c r="B21" s="47" t="s">
        <v>104</v>
      </c>
      <c r="C21" s="17"/>
      <c r="D21" s="17"/>
      <c r="E21" s="35"/>
    </row>
    <row r="22" spans="2:6" ht="15" customHeight="1">
      <c r="B22" s="48" t="s">
        <v>164</v>
      </c>
      <c r="C22" s="91"/>
      <c r="D22" s="91"/>
      <c r="E22" s="36"/>
      <c r="F22" s="6"/>
    </row>
    <row r="23" spans="2:6" ht="15" customHeight="1">
      <c r="B23" s="49" t="s">
        <v>71</v>
      </c>
      <c r="C23" s="37">
        <v>0</v>
      </c>
      <c r="D23" s="37">
        <v>0</v>
      </c>
      <c r="E23" s="38">
        <v>0</v>
      </c>
    </row>
    <row r="24" spans="2:6" ht="15" customHeight="1">
      <c r="B24" s="49" t="s">
        <v>150</v>
      </c>
      <c r="C24" s="37">
        <v>0</v>
      </c>
      <c r="D24" s="37">
        <v>0</v>
      </c>
      <c r="E24" s="38">
        <v>0</v>
      </c>
    </row>
    <row r="25" spans="2:6" ht="15" customHeight="1">
      <c r="B25" s="49" t="s">
        <v>70</v>
      </c>
      <c r="C25" s="37">
        <v>0</v>
      </c>
      <c r="D25" s="37">
        <v>0</v>
      </c>
      <c r="E25" s="38">
        <v>0</v>
      </c>
    </row>
    <row r="26" spans="2:6" ht="15" customHeight="1">
      <c r="B26" s="49"/>
      <c r="C26" s="17"/>
      <c r="D26" s="17"/>
      <c r="E26" s="35"/>
    </row>
    <row r="27" spans="2:6" ht="15" customHeight="1">
      <c r="B27" s="47" t="s">
        <v>105</v>
      </c>
      <c r="C27" s="17"/>
      <c r="D27" s="17"/>
      <c r="E27" s="35"/>
    </row>
    <row r="28" spans="2:6" ht="15" customHeight="1">
      <c r="B28" s="48" t="s">
        <v>164</v>
      </c>
      <c r="C28" s="91"/>
      <c r="D28" s="91"/>
      <c r="E28" s="36"/>
      <c r="F28" s="6"/>
    </row>
    <row r="29" spans="2:6" ht="15" customHeight="1">
      <c r="B29" s="49" t="s">
        <v>71</v>
      </c>
      <c r="C29" s="37">
        <v>0</v>
      </c>
      <c r="D29" s="37">
        <v>0</v>
      </c>
      <c r="E29" s="38">
        <v>0</v>
      </c>
    </row>
    <row r="30" spans="2:6" ht="15" customHeight="1">
      <c r="B30" s="49" t="s">
        <v>150</v>
      </c>
      <c r="C30" s="37">
        <v>0</v>
      </c>
      <c r="D30" s="37">
        <v>0</v>
      </c>
      <c r="E30" s="38">
        <v>0</v>
      </c>
    </row>
    <row r="31" spans="2:6" ht="15" customHeight="1">
      <c r="B31" s="49" t="s">
        <v>70</v>
      </c>
      <c r="C31" s="37">
        <v>0</v>
      </c>
      <c r="D31" s="37">
        <v>0</v>
      </c>
      <c r="E31" s="38">
        <v>0</v>
      </c>
    </row>
    <row r="32" spans="2:6" ht="15" customHeight="1">
      <c r="B32" s="50"/>
      <c r="C32" s="92"/>
      <c r="D32" s="92"/>
      <c r="E32" s="41"/>
    </row>
    <row r="33" spans="2:5" ht="15" customHeight="1">
      <c r="B33" s="51" t="s">
        <v>69</v>
      </c>
      <c r="C33" s="93"/>
      <c r="D33" s="93"/>
      <c r="E33" s="42"/>
    </row>
    <row r="34" spans="2:5" ht="15" customHeight="1">
      <c r="B34" s="50" t="s">
        <v>95</v>
      </c>
      <c r="C34" s="43">
        <v>0</v>
      </c>
      <c r="D34" s="43">
        <v>0</v>
      </c>
      <c r="E34" s="44">
        <v>0</v>
      </c>
    </row>
    <row r="35" spans="2:5" ht="15" customHeight="1">
      <c r="B35" s="50" t="s">
        <v>94</v>
      </c>
      <c r="C35" s="43">
        <v>0</v>
      </c>
      <c r="D35" s="43">
        <v>0</v>
      </c>
      <c r="E35" s="44">
        <v>0</v>
      </c>
    </row>
    <row r="36" spans="2:5" ht="15" customHeight="1">
      <c r="B36" s="50"/>
      <c r="C36" s="89"/>
      <c r="D36" s="89"/>
      <c r="E36" s="45"/>
    </row>
    <row r="37" spans="2:5" ht="15" customHeight="1">
      <c r="B37" s="50" t="s">
        <v>189</v>
      </c>
      <c r="C37" s="43">
        <v>0</v>
      </c>
      <c r="D37" s="43">
        <v>0</v>
      </c>
      <c r="E37" s="44">
        <v>0</v>
      </c>
    </row>
    <row r="38" spans="2:5" ht="15" customHeight="1">
      <c r="B38" s="50" t="s">
        <v>188</v>
      </c>
      <c r="C38" s="43">
        <v>0</v>
      </c>
      <c r="D38" s="43">
        <v>0</v>
      </c>
      <c r="E38" s="44">
        <v>0</v>
      </c>
    </row>
    <row r="39" spans="2:5" ht="15" customHeight="1">
      <c r="B39" s="51"/>
      <c r="C39" s="93"/>
      <c r="D39" s="93"/>
      <c r="E39" s="42"/>
    </row>
    <row r="40" spans="2:5" ht="15" customHeight="1">
      <c r="B40" s="50" t="s">
        <v>96</v>
      </c>
      <c r="C40" s="43">
        <v>0</v>
      </c>
      <c r="D40" s="43">
        <v>0</v>
      </c>
      <c r="E40" s="44">
        <v>0</v>
      </c>
    </row>
    <row r="41" spans="2:5" ht="15" customHeight="1">
      <c r="B41" s="50" t="s">
        <v>97</v>
      </c>
      <c r="C41" s="43">
        <v>0</v>
      </c>
      <c r="D41" s="43">
        <v>0</v>
      </c>
      <c r="E41" s="44">
        <v>0</v>
      </c>
    </row>
    <row r="42" spans="2:5" ht="15" customHeight="1">
      <c r="B42" s="50"/>
      <c r="C42" s="89"/>
      <c r="D42" s="89"/>
      <c r="E42" s="45"/>
    </row>
    <row r="43" spans="2:5" ht="15" customHeight="1">
      <c r="B43" s="50" t="s">
        <v>109</v>
      </c>
      <c r="C43" s="43">
        <v>0</v>
      </c>
      <c r="D43" s="43">
        <v>0</v>
      </c>
      <c r="E43" s="44">
        <v>0</v>
      </c>
    </row>
    <row r="44" spans="2:5" ht="15" customHeight="1">
      <c r="B44" s="50" t="s">
        <v>110</v>
      </c>
      <c r="C44" s="43">
        <v>0</v>
      </c>
      <c r="D44" s="43">
        <v>0</v>
      </c>
      <c r="E44" s="44">
        <v>0</v>
      </c>
    </row>
    <row r="45" spans="2:5" ht="15" customHeight="1">
      <c r="B45" s="50"/>
      <c r="C45" s="89"/>
      <c r="D45" s="89"/>
      <c r="E45" s="45"/>
    </row>
    <row r="46" spans="2:5" ht="15" customHeight="1">
      <c r="B46" s="52" t="s">
        <v>68</v>
      </c>
      <c r="C46" s="89"/>
      <c r="D46" s="89"/>
      <c r="E46" s="45"/>
    </row>
    <row r="47" spans="2:5" ht="15" customHeight="1">
      <c r="B47" s="50" t="s">
        <v>79</v>
      </c>
      <c r="C47" s="43">
        <v>0</v>
      </c>
      <c r="D47" s="43">
        <v>0</v>
      </c>
      <c r="E47" s="44">
        <v>0</v>
      </c>
    </row>
    <row r="48" spans="2:5" ht="15" customHeight="1">
      <c r="B48" s="50" t="s">
        <v>80</v>
      </c>
      <c r="C48" s="43">
        <v>0</v>
      </c>
      <c r="D48" s="43">
        <v>0</v>
      </c>
      <c r="E48" s="44">
        <v>0</v>
      </c>
    </row>
    <row r="49" spans="2:5" ht="15" customHeight="1">
      <c r="B49" s="52"/>
      <c r="C49" s="89"/>
      <c r="D49" s="89"/>
      <c r="E49" s="45"/>
    </row>
    <row r="50" spans="2:5" ht="15" customHeight="1">
      <c r="B50" s="50" t="s">
        <v>81</v>
      </c>
      <c r="C50" s="43">
        <v>0</v>
      </c>
      <c r="D50" s="43">
        <v>0</v>
      </c>
      <c r="E50" s="44">
        <v>0</v>
      </c>
    </row>
    <row r="51" spans="2:5" ht="15" customHeight="1">
      <c r="B51" s="50" t="s">
        <v>82</v>
      </c>
      <c r="C51" s="43">
        <v>0</v>
      </c>
      <c r="D51" s="43">
        <v>0</v>
      </c>
      <c r="E51" s="44">
        <v>0</v>
      </c>
    </row>
    <row r="52" spans="2:5" ht="15" customHeight="1">
      <c r="B52" s="52"/>
      <c r="C52" s="89"/>
      <c r="D52" s="89"/>
      <c r="E52" s="45"/>
    </row>
    <row r="53" spans="2:5" ht="15" customHeight="1">
      <c r="B53" s="50" t="s">
        <v>190</v>
      </c>
      <c r="C53" s="43">
        <v>0</v>
      </c>
      <c r="D53" s="43">
        <v>0</v>
      </c>
      <c r="E53" s="44">
        <v>0</v>
      </c>
    </row>
    <row r="54" spans="2:5" ht="15" customHeight="1">
      <c r="B54" s="50" t="s">
        <v>191</v>
      </c>
      <c r="C54" s="43">
        <v>0</v>
      </c>
      <c r="D54" s="43">
        <v>0</v>
      </c>
      <c r="E54" s="44">
        <v>0</v>
      </c>
    </row>
    <row r="55" spans="2:5" ht="15" customHeight="1">
      <c r="B55" s="52"/>
      <c r="C55" s="89"/>
      <c r="D55" s="89"/>
      <c r="E55" s="45"/>
    </row>
    <row r="56" spans="2:5" ht="15" customHeight="1">
      <c r="B56" s="50" t="s">
        <v>98</v>
      </c>
      <c r="C56" s="43">
        <v>0</v>
      </c>
      <c r="D56" s="43">
        <v>0</v>
      </c>
      <c r="E56" s="44">
        <v>0</v>
      </c>
    </row>
    <row r="57" spans="2:5" ht="15" customHeight="1">
      <c r="B57" s="50" t="s">
        <v>99</v>
      </c>
      <c r="C57" s="43">
        <v>0</v>
      </c>
      <c r="D57" s="43">
        <v>0</v>
      </c>
      <c r="E57" s="44">
        <v>0</v>
      </c>
    </row>
    <row r="58" spans="2:5" ht="15" customHeight="1">
      <c r="B58" s="53"/>
      <c r="C58" s="92"/>
      <c r="D58" s="92"/>
      <c r="E58" s="41"/>
    </row>
    <row r="59" spans="2:5" ht="15" customHeight="1">
      <c r="B59" s="50" t="s">
        <v>111</v>
      </c>
      <c r="C59" s="43">
        <v>0</v>
      </c>
      <c r="D59" s="43">
        <v>0</v>
      </c>
      <c r="E59" s="44">
        <v>0</v>
      </c>
    </row>
    <row r="60" spans="2:5" ht="15" customHeight="1">
      <c r="B60" s="50" t="s">
        <v>112</v>
      </c>
      <c r="C60" s="43">
        <v>0</v>
      </c>
      <c r="D60" s="43">
        <v>0</v>
      </c>
      <c r="E60" s="44">
        <v>0</v>
      </c>
    </row>
    <row r="61" spans="2:5" ht="15" customHeight="1">
      <c r="B61" s="53"/>
      <c r="C61" s="89"/>
      <c r="D61" s="89"/>
      <c r="E61" s="45"/>
    </row>
    <row r="62" spans="2:5" ht="15" customHeight="1">
      <c r="B62" s="82" t="s">
        <v>210</v>
      </c>
      <c r="C62" s="86"/>
      <c r="D62" s="86"/>
      <c r="E62" s="87"/>
    </row>
    <row r="63" spans="2:5" ht="39">
      <c r="B63" s="83" t="s">
        <v>217</v>
      </c>
      <c r="C63" s="86"/>
      <c r="D63" s="86"/>
      <c r="E63" s="87"/>
    </row>
    <row r="64" spans="2:5" ht="15" customHeight="1">
      <c r="B64" s="84"/>
      <c r="C64" s="86"/>
      <c r="D64" s="86"/>
      <c r="E64" s="87"/>
    </row>
    <row r="65" spans="2:5" ht="15" customHeight="1">
      <c r="B65" s="85" t="s">
        <v>211</v>
      </c>
      <c r="C65" s="43">
        <v>0</v>
      </c>
      <c r="D65" s="43">
        <v>0</v>
      </c>
      <c r="E65" s="44">
        <v>0</v>
      </c>
    </row>
    <row r="66" spans="2:5" ht="15" customHeight="1">
      <c r="B66" s="85" t="s">
        <v>212</v>
      </c>
      <c r="C66" s="43">
        <v>0</v>
      </c>
      <c r="D66" s="43">
        <v>0</v>
      </c>
      <c r="E66" s="44">
        <v>0</v>
      </c>
    </row>
    <row r="67" spans="2:5" ht="15" customHeight="1">
      <c r="B67" s="85" t="s">
        <v>213</v>
      </c>
      <c r="C67" s="43">
        <v>0</v>
      </c>
      <c r="D67" s="43">
        <v>0</v>
      </c>
      <c r="E67" s="44">
        <v>0</v>
      </c>
    </row>
    <row r="68" spans="2:5" ht="15" customHeight="1">
      <c r="B68" s="85" t="s">
        <v>214</v>
      </c>
      <c r="C68" s="43">
        <v>0</v>
      </c>
      <c r="D68" s="43">
        <v>0</v>
      </c>
      <c r="E68" s="44">
        <v>0</v>
      </c>
    </row>
    <row r="69" spans="2:5" ht="15" customHeight="1">
      <c r="B69" s="85" t="s">
        <v>215</v>
      </c>
      <c r="C69" s="43">
        <v>0</v>
      </c>
      <c r="D69" s="43">
        <v>0</v>
      </c>
      <c r="E69" s="44">
        <v>0</v>
      </c>
    </row>
    <row r="70" spans="2:5" ht="15" customHeight="1" thickBot="1">
      <c r="B70" s="88" t="s">
        <v>216</v>
      </c>
      <c r="C70" s="94">
        <v>0</v>
      </c>
      <c r="D70" s="94">
        <v>0</v>
      </c>
      <c r="E70" s="95">
        <v>0</v>
      </c>
    </row>
  </sheetData>
  <sheetProtection algorithmName="SHA-512" hashValue="+mPDvdnR7VrN+HWyUrw99KC9DYi990eCvIP87bgm4TOLDXnARZnSa1gUGzm+J8zxffSGq6O22dYKqquSNIdm8g==" saltValue="pxAupbfnkq0w/GERD7dfoQ==" spinCount="100000" sheet="1" objects="1" scenarios="1"/>
  <protectedRanges>
    <protectedRange sqref="C12:E13 C17:E18 C23:E25 C29:E31 C34:E35 C37:E38 C40:E41 C43:E44 C47:E48 C50:E51 C53:E54 C56:E57 C59:E60 C65:E70" name="Range1"/>
  </protectedRanges>
  <mergeCells count="1">
    <mergeCell ref="F2:G2"/>
  </mergeCells>
  <printOptions horizontalCentered="1"/>
  <pageMargins left="0.7" right="0.7" top="0.75" bottom="0.75" header="0.3" footer="0.3"/>
  <pageSetup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BC0E-31B3-4B55-B0AD-FDED4330F2EF}">
  <sheetPr>
    <tabColor theme="0" tint="-0.249977111117893"/>
    <pageSetUpPr fitToPage="1"/>
  </sheetPr>
  <dimension ref="A1:G18"/>
  <sheetViews>
    <sheetView showGridLines="0" tabSelected="1" view="pageLayout" zoomScaleNormal="100" workbookViewId="0">
      <selection activeCell="B2" sqref="B2"/>
    </sheetView>
  </sheetViews>
  <sheetFormatPr defaultRowHeight="12.5"/>
  <cols>
    <col min="1" max="1" width="3.7265625" customWidth="1"/>
    <col min="2" max="2" width="36.26953125" customWidth="1"/>
    <col min="3" max="3" width="10.1796875" bestFit="1" customWidth="1"/>
    <col min="4" max="4" width="21.7265625" customWidth="1"/>
  </cols>
  <sheetData>
    <row r="1" spans="1:7" ht="20.149999999999999" customHeight="1"/>
    <row r="2" spans="1:7" s="20" customFormat="1" ht="25.5">
      <c r="A2" s="18"/>
      <c r="B2" s="13" t="s">
        <v>221</v>
      </c>
      <c r="C2" s="19"/>
      <c r="D2" s="19"/>
      <c r="E2" s="19"/>
      <c r="F2" s="77"/>
      <c r="G2" s="77"/>
    </row>
    <row r="3" spans="1:7" s="21" customFormat="1" ht="20">
      <c r="A3" s="16"/>
      <c r="B3" s="14" t="s">
        <v>183</v>
      </c>
    </row>
    <row r="4" spans="1:7" s="16" customFormat="1" ht="20.149999999999999" customHeight="1">
      <c r="B4" s="176" t="s">
        <v>207</v>
      </c>
      <c r="C4" s="176"/>
      <c r="D4" s="176"/>
      <c r="F4" s="23" t="str">
        <f>Instructions!$B$4</f>
        <v>INSERT BIDDER NAME HERE</v>
      </c>
    </row>
    <row r="5" spans="1:7">
      <c r="B5" s="177"/>
      <c r="C5" s="177"/>
      <c r="D5" s="177"/>
    </row>
    <row r="6" spans="1:7" ht="30" customHeight="1">
      <c r="B6" s="81" t="s">
        <v>218</v>
      </c>
      <c r="C6" s="96" t="s">
        <v>220</v>
      </c>
      <c r="D6" s="81" t="s">
        <v>208</v>
      </c>
    </row>
    <row r="7" spans="1:7" ht="14">
      <c r="B7" s="79" t="s">
        <v>194</v>
      </c>
      <c r="C7" s="80" t="s">
        <v>195</v>
      </c>
      <c r="D7" s="147">
        <v>0</v>
      </c>
    </row>
    <row r="8" spans="1:7" ht="14">
      <c r="B8" s="79" t="s">
        <v>196</v>
      </c>
      <c r="C8" s="80" t="s">
        <v>219</v>
      </c>
      <c r="D8" s="147">
        <v>0</v>
      </c>
    </row>
    <row r="9" spans="1:7" ht="14">
      <c r="B9" s="79" t="s">
        <v>196</v>
      </c>
      <c r="C9" s="80"/>
      <c r="D9" s="147">
        <v>0</v>
      </c>
    </row>
    <row r="10" spans="1:7" ht="14">
      <c r="B10" s="79" t="s">
        <v>206</v>
      </c>
      <c r="C10" s="80" t="s">
        <v>197</v>
      </c>
      <c r="D10" s="147">
        <v>0</v>
      </c>
    </row>
    <row r="11" spans="1:7" ht="14">
      <c r="B11" s="79" t="s">
        <v>198</v>
      </c>
      <c r="C11" s="79" t="s">
        <v>199</v>
      </c>
      <c r="D11" s="147">
        <v>0</v>
      </c>
    </row>
    <row r="12" spans="1:7" ht="14">
      <c r="B12" s="79" t="s">
        <v>198</v>
      </c>
      <c r="C12" s="79" t="s">
        <v>200</v>
      </c>
      <c r="D12" s="147">
        <v>0</v>
      </c>
    </row>
    <row r="13" spans="1:7" ht="14">
      <c r="B13" s="79" t="s">
        <v>201</v>
      </c>
      <c r="C13" s="79" t="s">
        <v>202</v>
      </c>
      <c r="D13" s="147">
        <v>0</v>
      </c>
    </row>
    <row r="14" spans="1:7" ht="14">
      <c r="B14" s="79" t="s">
        <v>201</v>
      </c>
      <c r="C14" s="79" t="s">
        <v>199</v>
      </c>
      <c r="D14" s="147">
        <v>0</v>
      </c>
    </row>
    <row r="15" spans="1:7" ht="14">
      <c r="B15" s="79" t="s">
        <v>203</v>
      </c>
      <c r="C15" s="79" t="s">
        <v>204</v>
      </c>
      <c r="D15" s="147">
        <v>0</v>
      </c>
    </row>
    <row r="16" spans="1:7" ht="14">
      <c r="B16" s="79" t="s">
        <v>205</v>
      </c>
      <c r="C16" s="80"/>
      <c r="D16" s="147">
        <v>0</v>
      </c>
    </row>
    <row r="18" spans="2:4" ht="14">
      <c r="B18" s="178" t="s">
        <v>209</v>
      </c>
      <c r="C18" s="179"/>
      <c r="D18" s="148">
        <v>0</v>
      </c>
    </row>
  </sheetData>
  <sheetProtection algorithmName="SHA-512" hashValue="Ha6nOvjkESbPS9j4+sANyTlGznsk7rNWz8l1jzgREYq3SmLOkl13kTiuY4UiJEkhq8elx88ihUX4LLWcLC7F9A==" saltValue="CTWISbHwvZf7Z4mASVyvSA==" spinCount="100000" sheet="1" objects="1" scenarios="1"/>
  <protectedRanges>
    <protectedRange sqref="D7:D16 D18" name="Range1"/>
  </protectedRanges>
  <mergeCells count="2">
    <mergeCell ref="B4:D5"/>
    <mergeCell ref="B18:C18"/>
  </mergeCells>
  <printOptions horizontalCentered="1"/>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A0D7-F110-264A-88F9-1E7F37EFED7F}">
  <sheetPr>
    <tabColor theme="0" tint="-0.249977111117893"/>
    <pageSetUpPr fitToPage="1"/>
  </sheetPr>
  <dimension ref="A1:H26"/>
  <sheetViews>
    <sheetView showGridLines="0" tabSelected="1" view="pageLayout" zoomScaleNormal="95" workbookViewId="0">
      <selection activeCell="B2" sqref="B2"/>
    </sheetView>
  </sheetViews>
  <sheetFormatPr defaultColWidth="9.1796875" defaultRowHeight="12.5"/>
  <cols>
    <col min="1" max="1" width="3.7265625" style="3" customWidth="1"/>
    <col min="2" max="2" width="4.7265625" style="3" customWidth="1"/>
    <col min="3" max="3" width="36.453125" style="3" customWidth="1"/>
    <col min="4" max="4" width="22.26953125" style="3" customWidth="1"/>
    <col min="5" max="5" width="22.1796875" style="3" customWidth="1"/>
    <col min="6" max="6" width="22.7265625" style="3" customWidth="1"/>
    <col min="7" max="7" width="20.7265625" style="3" customWidth="1"/>
    <col min="8" max="8" width="27.1796875" style="3" customWidth="1"/>
    <col min="9" max="16384" width="9.1796875" style="3"/>
  </cols>
  <sheetData>
    <row r="1" spans="1:8" ht="20.149999999999999" customHeight="1">
      <c r="A1"/>
      <c r="B1"/>
      <c r="C1"/>
      <c r="D1"/>
      <c r="E1"/>
    </row>
    <row r="2" spans="1:8" s="20" customFormat="1" ht="25.5">
      <c r="A2" s="18"/>
      <c r="B2" s="13" t="s">
        <v>221</v>
      </c>
      <c r="C2" s="19"/>
      <c r="D2" s="19"/>
      <c r="E2" s="19"/>
      <c r="F2" s="166"/>
      <c r="G2" s="166"/>
    </row>
    <row r="3" spans="1:8" s="21" customFormat="1" ht="20">
      <c r="A3" s="16"/>
      <c r="B3" s="14" t="s">
        <v>168</v>
      </c>
    </row>
    <row r="4" spans="1:8" s="16" customFormat="1" ht="20.149999999999999" customHeight="1">
      <c r="D4" s="15"/>
      <c r="E4" s="23" t="str">
        <f>Instructions!$B$4</f>
        <v>INSERT BIDDER NAME HERE</v>
      </c>
    </row>
    <row r="5" spans="1:8" ht="15.5">
      <c r="A5"/>
      <c r="B5" s="4"/>
      <c r="C5" s="5"/>
    </row>
    <row r="6" spans="1:8" ht="30" customHeight="1">
      <c r="A6"/>
      <c r="B6" s="54" t="s">
        <v>167</v>
      </c>
      <c r="C6" s="181" t="s">
        <v>67</v>
      </c>
      <c r="D6" s="181"/>
      <c r="E6" s="181"/>
      <c r="F6" s="181"/>
      <c r="G6" s="181"/>
      <c r="H6" s="182"/>
    </row>
    <row r="7" spans="1:8" ht="30" customHeight="1">
      <c r="A7"/>
      <c r="B7" s="54" t="s">
        <v>49</v>
      </c>
      <c r="C7" s="180"/>
      <c r="D7" s="180"/>
      <c r="E7" s="180"/>
      <c r="F7" s="180"/>
      <c r="G7" s="180"/>
      <c r="H7" s="180"/>
    </row>
    <row r="8" spans="1:8" ht="30" customHeight="1">
      <c r="A8"/>
      <c r="B8" s="54" t="s">
        <v>50</v>
      </c>
      <c r="C8" s="180"/>
      <c r="D8" s="180"/>
      <c r="E8" s="180"/>
      <c r="F8" s="180"/>
      <c r="G8" s="180"/>
      <c r="H8" s="180"/>
    </row>
    <row r="9" spans="1:8" ht="30" customHeight="1">
      <c r="A9"/>
      <c r="B9" s="54" t="s">
        <v>51</v>
      </c>
      <c r="C9" s="180"/>
      <c r="D9" s="180"/>
      <c r="E9" s="180"/>
      <c r="F9" s="180"/>
      <c r="G9" s="180"/>
      <c r="H9" s="180"/>
    </row>
    <row r="10" spans="1:8" ht="30" customHeight="1">
      <c r="A10"/>
      <c r="B10" s="54" t="s">
        <v>52</v>
      </c>
      <c r="C10" s="180"/>
      <c r="D10" s="180"/>
      <c r="E10" s="180"/>
      <c r="F10" s="180"/>
      <c r="G10" s="180"/>
      <c r="H10" s="180"/>
    </row>
    <row r="11" spans="1:8" ht="30" customHeight="1">
      <c r="A11"/>
      <c r="B11" s="54" t="s">
        <v>53</v>
      </c>
      <c r="C11" s="180"/>
      <c r="D11" s="180"/>
      <c r="E11" s="180"/>
      <c r="F11" s="180"/>
      <c r="G11" s="180"/>
      <c r="H11" s="180"/>
    </row>
    <row r="12" spans="1:8" ht="30" customHeight="1">
      <c r="A12"/>
      <c r="B12" s="54" t="s">
        <v>54</v>
      </c>
      <c r="C12" s="180"/>
      <c r="D12" s="180"/>
      <c r="E12" s="180"/>
      <c r="F12" s="180"/>
      <c r="G12" s="180"/>
      <c r="H12" s="180"/>
    </row>
    <row r="13" spans="1:8" ht="30" customHeight="1">
      <c r="A13"/>
      <c r="B13" s="54" t="s">
        <v>55</v>
      </c>
      <c r="C13" s="180"/>
      <c r="D13" s="180"/>
      <c r="E13" s="180"/>
      <c r="F13" s="180"/>
      <c r="G13" s="180"/>
      <c r="H13" s="180"/>
    </row>
    <row r="14" spans="1:8" ht="30" customHeight="1">
      <c r="A14"/>
      <c r="B14" s="54" t="s">
        <v>56</v>
      </c>
      <c r="C14" s="180"/>
      <c r="D14" s="180"/>
      <c r="E14" s="180"/>
      <c r="F14" s="180"/>
      <c r="G14" s="180"/>
      <c r="H14" s="180"/>
    </row>
    <row r="15" spans="1:8" ht="30" customHeight="1">
      <c r="A15"/>
      <c r="B15" s="54" t="s">
        <v>57</v>
      </c>
      <c r="C15" s="180"/>
      <c r="D15" s="180"/>
      <c r="E15" s="180"/>
      <c r="F15" s="180"/>
      <c r="G15" s="180"/>
      <c r="H15" s="180"/>
    </row>
    <row r="16" spans="1:8" ht="30" customHeight="1">
      <c r="A16"/>
      <c r="B16" s="54" t="s">
        <v>58</v>
      </c>
      <c r="C16" s="180"/>
      <c r="D16" s="180"/>
      <c r="E16" s="180"/>
      <c r="F16" s="180"/>
      <c r="G16" s="180"/>
      <c r="H16" s="180"/>
    </row>
    <row r="17" spans="1:8" ht="30" customHeight="1">
      <c r="A17"/>
      <c r="B17" s="54" t="s">
        <v>59</v>
      </c>
      <c r="C17" s="180"/>
      <c r="D17" s="180"/>
      <c r="E17" s="180"/>
      <c r="F17" s="180"/>
      <c r="G17" s="180"/>
      <c r="H17" s="180"/>
    </row>
    <row r="18" spans="1:8" ht="30" customHeight="1">
      <c r="A18"/>
      <c r="B18" s="54" t="s">
        <v>60</v>
      </c>
      <c r="C18" s="180"/>
      <c r="D18" s="180"/>
      <c r="E18" s="180"/>
      <c r="F18" s="180"/>
      <c r="G18" s="180"/>
      <c r="H18" s="180"/>
    </row>
    <row r="19" spans="1:8" ht="30" customHeight="1">
      <c r="A19"/>
      <c r="B19" s="54" t="s">
        <v>61</v>
      </c>
      <c r="C19" s="180"/>
      <c r="D19" s="180"/>
      <c r="E19" s="180"/>
      <c r="F19" s="180"/>
      <c r="G19" s="180"/>
      <c r="H19" s="180"/>
    </row>
    <row r="20" spans="1:8" ht="30" customHeight="1">
      <c r="A20"/>
      <c r="B20" s="54" t="s">
        <v>62</v>
      </c>
      <c r="C20" s="180"/>
      <c r="D20" s="180"/>
      <c r="E20" s="180"/>
      <c r="F20" s="180"/>
      <c r="G20" s="180"/>
      <c r="H20" s="180"/>
    </row>
    <row r="21" spans="1:8" ht="30" customHeight="1">
      <c r="A21"/>
      <c r="B21" s="54" t="s">
        <v>63</v>
      </c>
      <c r="C21" s="180"/>
      <c r="D21" s="180"/>
      <c r="E21" s="180"/>
      <c r="F21" s="180"/>
      <c r="G21" s="180"/>
      <c r="H21" s="180"/>
    </row>
    <row r="22" spans="1:8" ht="30" customHeight="1">
      <c r="C22" s="183"/>
      <c r="D22" s="183"/>
      <c r="E22" s="183"/>
      <c r="F22" s="183"/>
      <c r="G22" s="183"/>
      <c r="H22" s="183"/>
    </row>
    <row r="23" spans="1:8" ht="30" customHeight="1">
      <c r="C23" s="183"/>
      <c r="D23" s="183"/>
      <c r="E23" s="183"/>
      <c r="F23" s="183"/>
      <c r="G23" s="183"/>
      <c r="H23" s="183"/>
    </row>
    <row r="24" spans="1:8">
      <c r="C24" s="183"/>
      <c r="D24" s="183"/>
      <c r="E24" s="183"/>
      <c r="F24" s="183"/>
      <c r="G24" s="183"/>
      <c r="H24" s="183"/>
    </row>
    <row r="25" spans="1:8">
      <c r="C25" s="183"/>
      <c r="D25" s="183"/>
      <c r="E25" s="183"/>
      <c r="F25" s="183"/>
      <c r="G25" s="183"/>
      <c r="H25" s="183"/>
    </row>
    <row r="26" spans="1:8">
      <c r="C26" s="183"/>
      <c r="D26" s="183"/>
      <c r="E26" s="183"/>
      <c r="F26" s="183"/>
      <c r="G26" s="183"/>
      <c r="H26" s="183"/>
    </row>
  </sheetData>
  <sheetProtection algorithmName="SHA-512" hashValue="qA1cRgJoS/f5OFh169CjlGekrwE09aADTgKOxnYU5zr5n7aiSYbFs45OTIn1T0lS5KYW4jyavDsbfCrmObvqTQ==" saltValue="jIskizVfcO819CvDkHqbQw==" spinCount="100000" sheet="1" objects="1" scenarios="1"/>
  <protectedRanges>
    <protectedRange sqref="C7:H21" name="Range1"/>
  </protectedRanges>
  <mergeCells count="22">
    <mergeCell ref="F2:G2"/>
    <mergeCell ref="C6:H6"/>
    <mergeCell ref="C24:H24"/>
    <mergeCell ref="C25:H25"/>
    <mergeCell ref="C26:H26"/>
    <mergeCell ref="C18:H18"/>
    <mergeCell ref="C19:H19"/>
    <mergeCell ref="C20:H20"/>
    <mergeCell ref="C21:H21"/>
    <mergeCell ref="C22:H22"/>
    <mergeCell ref="C23:H23"/>
    <mergeCell ref="C17:H17"/>
    <mergeCell ref="C7:H7"/>
    <mergeCell ref="C8:H8"/>
    <mergeCell ref="C9:H9"/>
    <mergeCell ref="C10:H10"/>
    <mergeCell ref="C16:H16"/>
    <mergeCell ref="C11:H11"/>
    <mergeCell ref="C12:H12"/>
    <mergeCell ref="C13:H13"/>
    <mergeCell ref="C14:H14"/>
    <mergeCell ref="C15:H15"/>
  </mergeCells>
  <printOptions horizontalCentered="1"/>
  <pageMargins left="0.7" right="0.7" top="0.75" bottom="0.75" header="0.3" footer="0.3"/>
  <pageSetup scale="74" orientation="landscape"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4.9989318521683403E-2"/>
    <pageSetUpPr fitToPage="1"/>
  </sheetPr>
  <dimension ref="A1:G43"/>
  <sheetViews>
    <sheetView showGridLines="0" tabSelected="1" view="pageLayout" zoomScaleNormal="95" workbookViewId="0">
      <selection activeCell="B2" sqref="B2"/>
    </sheetView>
  </sheetViews>
  <sheetFormatPr defaultColWidth="8.7265625" defaultRowHeight="12.5"/>
  <cols>
    <col min="1" max="1" width="3.7265625" customWidth="1"/>
    <col min="2" max="2" width="48.7265625" customWidth="1"/>
    <col min="3" max="3" width="30.81640625" customWidth="1"/>
  </cols>
  <sheetData>
    <row r="1" spans="1:7" ht="20.149999999999999" customHeight="1"/>
    <row r="2" spans="1:7" s="20" customFormat="1" ht="25.5">
      <c r="A2" s="18"/>
      <c r="B2" s="13" t="s">
        <v>221</v>
      </c>
      <c r="C2" s="19"/>
      <c r="D2" s="19"/>
      <c r="E2" s="19"/>
      <c r="F2" s="166"/>
      <c r="G2" s="166"/>
    </row>
    <row r="3" spans="1:7" s="21" customFormat="1" ht="20">
      <c r="A3" s="16"/>
      <c r="B3" s="14" t="s">
        <v>171</v>
      </c>
    </row>
    <row r="4" spans="1:7" s="16" customFormat="1" ht="20.149999999999999" customHeight="1">
      <c r="B4" s="184" t="str">
        <f>Instructions!$B$4</f>
        <v>INSERT BIDDER NAME HERE</v>
      </c>
      <c r="C4" s="184"/>
      <c r="D4" s="15"/>
    </row>
    <row r="5" spans="1:7" ht="12.75" customHeight="1">
      <c r="B5" s="2"/>
    </row>
    <row r="6" spans="1:7" s="16" customFormat="1" ht="25" customHeight="1">
      <c r="B6" s="185" t="s">
        <v>173</v>
      </c>
      <c r="C6" s="186"/>
    </row>
    <row r="7" spans="1:7" s="16" customFormat="1" ht="15" customHeight="1">
      <c r="B7" s="60"/>
      <c r="C7" s="64"/>
    </row>
    <row r="8" spans="1:7" s="16" customFormat="1" ht="15" customHeight="1">
      <c r="B8" s="55" t="s">
        <v>34</v>
      </c>
      <c r="C8" s="59">
        <f>'A - Base Program Pricing'!$C$9</f>
        <v>886609</v>
      </c>
    </row>
    <row r="9" spans="1:7" s="16" customFormat="1" ht="15" customHeight="1">
      <c r="B9" s="60"/>
      <c r="C9" s="64"/>
    </row>
    <row r="10" spans="1:7" s="16" customFormat="1" ht="15" customHeight="1">
      <c r="B10" s="61" t="s">
        <v>12</v>
      </c>
      <c r="C10" s="65"/>
    </row>
    <row r="11" spans="1:7" s="16" customFormat="1" ht="15" customHeight="1">
      <c r="B11" s="61"/>
      <c r="C11" s="65"/>
    </row>
    <row r="12" spans="1:7" s="16" customFormat="1" ht="15" customHeight="1">
      <c r="B12" s="62" t="s">
        <v>174</v>
      </c>
      <c r="C12" s="56">
        <f>'A - Base Program Pricing'!$E$23</f>
        <v>0</v>
      </c>
    </row>
    <row r="13" spans="1:7" s="16" customFormat="1" ht="15" customHeight="1">
      <c r="B13" s="62" t="s">
        <v>175</v>
      </c>
      <c r="C13" s="56">
        <f>'A - Base Program Pricing'!E27</f>
        <v>0</v>
      </c>
    </row>
    <row r="14" spans="1:7" s="16" customFormat="1" ht="15" customHeight="1">
      <c r="B14" s="62" t="s">
        <v>192</v>
      </c>
      <c r="C14" s="66">
        <f>'A - Base Program Pricing'!$F$29</f>
        <v>0</v>
      </c>
    </row>
    <row r="15" spans="1:7" s="16" customFormat="1" ht="15" customHeight="1">
      <c r="B15" s="57" t="s">
        <v>41</v>
      </c>
      <c r="C15" s="67">
        <f>'A - Base Program Pricing'!$F$44</f>
        <v>0</v>
      </c>
    </row>
    <row r="16" spans="1:7" s="16" customFormat="1" ht="15" customHeight="1">
      <c r="B16" s="55" t="s">
        <v>32</v>
      </c>
      <c r="C16" s="66">
        <f>'A - Base Program Pricing'!$F$46</f>
        <v>0</v>
      </c>
    </row>
    <row r="17" spans="2:3" s="16" customFormat="1" ht="15" customHeight="1">
      <c r="B17" s="57"/>
      <c r="C17" s="66"/>
    </row>
    <row r="18" spans="2:3" s="16" customFormat="1" ht="15" customHeight="1">
      <c r="B18" s="61" t="s">
        <v>39</v>
      </c>
      <c r="C18" s="66"/>
    </row>
    <row r="19" spans="2:3" s="16" customFormat="1" ht="15" customHeight="1">
      <c r="B19" s="57"/>
      <c r="C19" s="66"/>
    </row>
    <row r="20" spans="2:3" s="16" customFormat="1" ht="15" customHeight="1">
      <c r="B20" s="57" t="s">
        <v>43</v>
      </c>
      <c r="C20" s="68">
        <f>'A - Base Program Pricing'!$E$56</f>
        <v>0</v>
      </c>
    </row>
    <row r="21" spans="2:3" s="16" customFormat="1" ht="15" customHeight="1">
      <c r="B21" s="57" t="s">
        <v>45</v>
      </c>
      <c r="C21" s="66">
        <f>'A - Base Program Pricing'!$F$56</f>
        <v>0</v>
      </c>
    </row>
    <row r="22" spans="2:3" s="16" customFormat="1" ht="15" customHeight="1">
      <c r="B22" s="57" t="s">
        <v>41</v>
      </c>
      <c r="C22" s="67">
        <f>'A - Base Program Pricing'!$F$68</f>
        <v>0</v>
      </c>
    </row>
    <row r="23" spans="2:3" s="16" customFormat="1" ht="15" customHeight="1">
      <c r="B23" s="55" t="s">
        <v>44</v>
      </c>
      <c r="C23" s="66">
        <f>'A - Base Program Pricing'!$F$70</f>
        <v>0</v>
      </c>
    </row>
    <row r="24" spans="2:3" s="16" customFormat="1" ht="15" customHeight="1">
      <c r="B24" s="57"/>
      <c r="C24" s="66"/>
    </row>
    <row r="25" spans="2:3" s="16" customFormat="1" ht="15" customHeight="1">
      <c r="B25" s="57"/>
      <c r="C25" s="66"/>
    </row>
    <row r="26" spans="2:3" s="16" customFormat="1" ht="15" customHeight="1">
      <c r="B26" s="61" t="s">
        <v>13</v>
      </c>
      <c r="C26" s="66">
        <f>'A - Base Program Pricing'!$F$85</f>
        <v>18500</v>
      </c>
    </row>
    <row r="27" spans="2:3" s="16" customFormat="1" ht="15" customHeight="1">
      <c r="B27" s="57"/>
      <c r="C27" s="66"/>
    </row>
    <row r="28" spans="2:3" s="16" customFormat="1" ht="15" customHeight="1">
      <c r="B28" s="55" t="s">
        <v>64</v>
      </c>
      <c r="C28" s="66">
        <f>'A - Base Program Pricing'!$F$88</f>
        <v>18500</v>
      </c>
    </row>
    <row r="29" spans="2:3" s="16" customFormat="1" ht="15" customHeight="1">
      <c r="B29" s="55" t="s">
        <v>19</v>
      </c>
      <c r="C29" s="66">
        <f>'A - Base Program Pricing'!$F$89</f>
        <v>0</v>
      </c>
    </row>
    <row r="30" spans="2:3" s="16" customFormat="1" ht="15" customHeight="1">
      <c r="B30" s="74" t="s">
        <v>152</v>
      </c>
      <c r="C30" s="71">
        <f>'A - Base Program Pricing'!$F$90</f>
        <v>0</v>
      </c>
    </row>
    <row r="31" spans="2:3" s="16" customFormat="1" ht="15" customHeight="1">
      <c r="B31" s="57"/>
      <c r="C31" s="66"/>
    </row>
    <row r="32" spans="2:3" s="16" customFormat="1" ht="15" customHeight="1">
      <c r="B32" s="69" t="s">
        <v>172</v>
      </c>
      <c r="C32" s="72">
        <f>'A - Base Program Pricing'!$F$92</f>
        <v>18500</v>
      </c>
    </row>
    <row r="33" spans="1:3" s="16" customFormat="1" ht="15" customHeight="1">
      <c r="B33" s="55" t="s">
        <v>35</v>
      </c>
      <c r="C33" s="75">
        <f>'A - Base Program Pricing'!$F$93</f>
        <v>2.0866018729789569E-2</v>
      </c>
    </row>
    <row r="34" spans="1:3" s="16" customFormat="1" ht="15" customHeight="1">
      <c r="B34" s="55"/>
      <c r="C34" s="72"/>
    </row>
    <row r="35" spans="1:3" s="16" customFormat="1" ht="15" customHeight="1">
      <c r="B35" s="69" t="s">
        <v>100</v>
      </c>
      <c r="C35" s="72">
        <f>'A - Base Program Pricing'!$F$95</f>
        <v>0</v>
      </c>
    </row>
    <row r="36" spans="1:3" s="16" customFormat="1" ht="15" customHeight="1">
      <c r="B36" s="55" t="s">
        <v>35</v>
      </c>
      <c r="C36" s="75">
        <f>'A - Base Program Pricing'!$F$96</f>
        <v>0</v>
      </c>
    </row>
    <row r="37" spans="1:3" s="16" customFormat="1" ht="15" customHeight="1">
      <c r="B37" s="55" t="s">
        <v>158</v>
      </c>
      <c r="C37" s="76">
        <f>'A - Base Program Pricing'!$F$97</f>
        <v>-1</v>
      </c>
    </row>
    <row r="38" spans="1:3" s="16" customFormat="1" ht="15" customHeight="1">
      <c r="B38" s="55"/>
      <c r="C38" s="72"/>
    </row>
    <row r="39" spans="1:3" s="16" customFormat="1" ht="15" customHeight="1">
      <c r="B39" s="69" t="s">
        <v>101</v>
      </c>
      <c r="C39" s="72">
        <f>'A - Base Program Pricing'!$F$99</f>
        <v>0</v>
      </c>
    </row>
    <row r="40" spans="1:3" s="16" customFormat="1" ht="15" customHeight="1">
      <c r="B40" s="55" t="s">
        <v>35</v>
      </c>
      <c r="C40" s="75">
        <f>'A - Base Program Pricing'!$F$100</f>
        <v>0</v>
      </c>
    </row>
    <row r="41" spans="1:3" s="16" customFormat="1" ht="15" customHeight="1">
      <c r="B41" s="55" t="s">
        <v>158</v>
      </c>
      <c r="C41" s="76">
        <f>'A - Base Program Pricing'!$F$101</f>
        <v>0</v>
      </c>
    </row>
    <row r="42" spans="1:3" s="16" customFormat="1" ht="15" customHeight="1">
      <c r="B42" s="58"/>
      <c r="C42" s="72"/>
    </row>
    <row r="43" spans="1:3" s="16" customFormat="1" ht="15" customHeight="1">
      <c r="A43" s="63"/>
      <c r="B43" s="70" t="s">
        <v>159</v>
      </c>
      <c r="C43" s="73">
        <f>'A - Base Program Pricing'!$F$103</f>
        <v>18500</v>
      </c>
    </row>
  </sheetData>
  <sheetProtection algorithmName="SHA-512" hashValue="Mz5z5uUEgIyqeIdhLnJJT7yHolcKO5uA51owMnS+7+2X/oBy7m28I2GmZxCPxDppicLVg9GBpPhUjI6Kp3v91w==" saltValue="vr3suUokI3l5Kop/ZQULMA==" spinCount="100000" sheet="1" objects="1" scenarios="1"/>
  <mergeCells count="3">
    <mergeCell ref="F2:G2"/>
    <mergeCell ref="B4:C4"/>
    <mergeCell ref="B6:C6"/>
  </mergeCells>
  <phoneticPr fontId="28" type="noConversion"/>
  <printOptions horizontalCentered="1"/>
  <pageMargins left="0.7" right="0.7" top="0.75" bottom="0.75" header="0.3" footer="0.3"/>
  <pageSetup scale="74" orientation="landscape"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0802FF8BEEC843BFD56F4D4404D96B" ma:contentTypeVersion="16" ma:contentTypeDescription="Create a new document." ma:contentTypeScope="" ma:versionID="b38cd1123dec69af11552185778f503d">
  <xsd:schema xmlns:xsd="http://www.w3.org/2001/XMLSchema" xmlns:xs="http://www.w3.org/2001/XMLSchema" xmlns:p="http://schemas.microsoft.com/office/2006/metadata/properties" xmlns:ns2="2f95eab2-3c9d-45d7-9823-a769dd099e31" xmlns:ns3="1b73d8bf-8167-47a1-a2c2-f49725dc152f" targetNamespace="http://schemas.microsoft.com/office/2006/metadata/properties" ma:root="true" ma:fieldsID="70969b7f96ddb9c8671f715c28336470" ns2:_="" ns3:_="">
    <xsd:import namespace="2f95eab2-3c9d-45d7-9823-a769dd099e31"/>
    <xsd:import namespace="1b73d8bf-8167-47a1-a2c2-f49725dc15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5eab2-3c9d-45d7-9823-a769dd099e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09ab57b-2a8b-42b3-842d-53c404e771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73d8bf-8167-47a1-a2c2-f49725dc15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b2571ce-2964-4a0a-9af1-a88e77c4fc82}" ma:internalName="TaxCatchAll" ma:showField="CatchAllData" ma:web="1b73d8bf-8167-47a1-a2c2-f49725dc152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b73d8bf-8167-47a1-a2c2-f49725dc152f" xsi:nil="true"/>
    <lcf76f155ced4ddcb4097134ff3c332f xmlns="2f95eab2-3c9d-45d7-9823-a769dd099e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EBE2F6-4AB2-4B10-A98F-BB4C02AC118E}">
  <ds:schemaRefs>
    <ds:schemaRef ds:uri="http://schemas.microsoft.com/sharepoint/v3/contenttype/forms"/>
  </ds:schemaRefs>
</ds:datastoreItem>
</file>

<file path=customXml/itemProps2.xml><?xml version="1.0" encoding="utf-8"?>
<ds:datastoreItem xmlns:ds="http://schemas.openxmlformats.org/officeDocument/2006/customXml" ds:itemID="{1E078984-E86B-4BAF-8E00-7966C09382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5eab2-3c9d-45d7-9823-a769dd099e31"/>
    <ds:schemaRef ds:uri="1b73d8bf-8167-47a1-a2c2-f49725dc15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8107B-5B9E-4D52-A971-0E6604B30725}">
  <ds:schemaRefs>
    <ds:schemaRef ds:uri="http://www.w3.org/XML/1998/namespace"/>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70ba86ae-abc8-43f7-80d7-55ba56d1cca0"/>
    <ds:schemaRef ds:uri="http://schemas.microsoft.com/office/2006/metadata/properties"/>
    <ds:schemaRef ds:uri="1b73d8bf-8167-47a1-a2c2-f49725dc152f"/>
    <ds:schemaRef ds:uri="2f95eab2-3c9d-45d7-9823-a769dd099e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 - Base Program Pricing</vt:lpstr>
      <vt:lpstr>B - Optional Pricing</vt:lpstr>
      <vt:lpstr>C - Miscellaneous Pricing</vt:lpstr>
      <vt:lpstr>D- Consumables Pricing</vt:lpstr>
      <vt:lpstr>E - Pricing Assumptions</vt:lpstr>
      <vt:lpstr>High Level Rollup</vt:lpstr>
    </vt:vector>
  </TitlesOfParts>
  <Company>Core Management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Maione</dc:creator>
  <cp:lastModifiedBy>Lauren Manning</cp:lastModifiedBy>
  <cp:lastPrinted>2025-03-06T16:14:10Z</cp:lastPrinted>
  <dcterms:created xsi:type="dcterms:W3CDTF">2011-08-30T21:38:54Z</dcterms:created>
  <dcterms:modified xsi:type="dcterms:W3CDTF">2025-03-06T16:14:27Z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0x010100370802FF8BEEC843BFD56F4D4404D96B</vt:lpwstr>
  </property>
  <property fmtid="{D5CDD505-2E9C-101B-9397-08002B2CF9AE}" pid="3" name="MediaServiceImageTags">
    <vt:lpwstr/>
  </property>
</Properties>
</file>