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rchasingDept\BUILDING SERVICES AND CAMPUS POLICE BIDS\FY22 bids\AB220015-RFP-Supplemental Custodial Services\Addendum\"/>
    </mc:Choice>
  </mc:AlternateContent>
  <bookViews>
    <workbookView xWindow="0" yWindow="0" windowWidth="19200" windowHeight="6585" tabRatio="827" activeTab="1"/>
  </bookViews>
  <sheets>
    <sheet name="Instructions" sheetId="35" r:id="rId1"/>
    <sheet name="TOC" sheetId="63" r:id="rId2"/>
    <sheet name=" Building List" sheetId="42" r:id="rId3"/>
    <sheet name="A1 - Base Program" sheetId="60" r:id="rId4"/>
    <sheet name="A1 - Optional Pricing" sheetId="62" r:id="rId5"/>
    <sheet name="B - Miscellaneous Pricing" sheetId="57" r:id="rId6"/>
    <sheet name="C - Pricing Assumptions" sheetId="58" r:id="rId7"/>
    <sheet name="Summary" sheetId="33" r:id="rId8"/>
    <sheet name="Detailed Rollup" sheetId="64" r:id="rId9"/>
    <sheet name="Detail Rollup" sheetId="59" state="hidden" r:id="rId10"/>
  </sheets>
  <externalReferences>
    <externalReference r:id="rId11"/>
    <externalReference r:id="rId12"/>
    <externalReference r:id="rId13"/>
  </externalReferences>
  <definedNames>
    <definedName name="AA">#REF!</definedName>
    <definedName name="AM">'[1]Budget Summary'!$H$8</definedName>
    <definedName name="AUTO_MILES">'[1]Budget Summary'!$C$24</definedName>
    <definedName name="Background_Reports">'[1]Budget Summary'!$C$32</definedName>
    <definedName name="ColumnN">'[2]IN-SCOPE PRICING'!$V$3:$V$4</definedName>
    <definedName name="Contract_Supplies_Expense">'[1]Budget Summary'!$C$27</definedName>
    <definedName name="CSR">'[1]Budget Summary'!$H$12</definedName>
    <definedName name="DATE_OF_CHANGE">'[1]Budget Summary'!$C$9</definedName>
    <definedName name="DATE_SUBMITTED">'[1]Budget Summary'!$C$11</definedName>
    <definedName name="DAYS">'[1]Job Cost Information'!$W$34:$X$40</definedName>
    <definedName name="DEP_EQUIP">'[1]Budget Summary'!$C$25</definedName>
    <definedName name="DIVISION">'[1]Budget Summary'!$H$7</definedName>
    <definedName name="DV_area_0">[3]DV_sheet_!$A$1:$A$2</definedName>
    <definedName name="DV_area_1">[3]DV_sheet_!$B$1:$B$3</definedName>
    <definedName name="DV_area_2">[3]DV_sheet_!$C$1:$C$15</definedName>
    <definedName name="DV_area_3">[3]DV_sheet_!$D$1:$D$7</definedName>
    <definedName name="DV_area_4">[3]DV_sheet_!$E$1:$E$9</definedName>
    <definedName name="DV_area_5">[3]DV_sheet_!$F$1:$F$2</definedName>
    <definedName name="EQUIP_REPAIR">'[1]Budget Summary'!$C$29</definedName>
    <definedName name="GAS_OIL">'[1]Budget Summary'!$C$23</definedName>
    <definedName name="GC1_Days">'[1]Budget Summary'!$C$41</definedName>
    <definedName name="GC1_HRS">'[1]Budget Summary'!$E$41</definedName>
    <definedName name="GC1_Wage">'[1]Budget Summary'!$D$41</definedName>
    <definedName name="GC10_Days">'[1]Budget Summary'!$C$50</definedName>
    <definedName name="GC10_Hrs">'[1]Budget Summary'!$E$50</definedName>
    <definedName name="GC10_Wage">'[1]Budget Summary'!$D$50</definedName>
    <definedName name="GC11_Days">'[1]Budget Summary'!$C$51</definedName>
    <definedName name="GC11_Hrs">'[1]Budget Summary'!$E$51</definedName>
    <definedName name="GC11_Wage">'[1]Budget Summary'!$D$51</definedName>
    <definedName name="GC12_Days">'[1]Budget Summary'!$C$52</definedName>
    <definedName name="GC12_Hrs">'[1]Budget Summary'!$E$52</definedName>
    <definedName name="GC12_Wage">'[1]Budget Summary'!$D$52</definedName>
    <definedName name="GC13_Days">'[1]Budget Summary'!$C$53</definedName>
    <definedName name="GC13_Hrs">'[1]Budget Summary'!$E$53</definedName>
    <definedName name="GC13_Wage">'[1]Budget Summary'!$D$53</definedName>
    <definedName name="GC14_Days">'[1]Budget Summary'!$C$54</definedName>
    <definedName name="GC14_Hrs">'[1]Budget Summary'!$E$54</definedName>
    <definedName name="GC14_Wage">'[1]Budget Summary'!$D$54</definedName>
    <definedName name="GC15_Days">'[1]Budget Summary'!$C$55</definedName>
    <definedName name="GC15_Hrs">'[1]Budget Summary'!$E$55</definedName>
    <definedName name="GC15_Wage">'[1]Budget Summary'!$D$55</definedName>
    <definedName name="GC16_Days">'[1]Budget Summary'!$C$56</definedName>
    <definedName name="GC16_Hrs">'[1]Budget Summary'!$E$56</definedName>
    <definedName name="GC16_Wage">'[1]Budget Summary'!$D$56</definedName>
    <definedName name="GC17_Days">'[1]Budget Summary'!$C$57</definedName>
    <definedName name="GC17_Hrs">'[1]Budget Summary'!$E$57</definedName>
    <definedName name="GC17_Wage">'[1]Budget Summary'!$D$57</definedName>
    <definedName name="GC18_Days">'[1]Budget Summary'!$C$58</definedName>
    <definedName name="GC18_Hrs">'[1]Budget Summary'!$E$58</definedName>
    <definedName name="GC18_Wage">'[1]Budget Summary'!$D$58</definedName>
    <definedName name="GC19_Days">'[1]Budget Summary'!$C$59</definedName>
    <definedName name="GC19_Hrs">'[1]Budget Summary'!$E$59</definedName>
    <definedName name="GC19_Wage">'[1]Budget Summary'!$D$59</definedName>
    <definedName name="GC2_Days">'[1]Budget Summary'!$C$42</definedName>
    <definedName name="GC2_Hrs">'[1]Budget Summary'!$E$42</definedName>
    <definedName name="GC2_Wage">'[1]Budget Summary'!$D$42</definedName>
    <definedName name="GC20_Days">'[1]Budget Summary'!$C$60</definedName>
    <definedName name="GC20_Hrs">'[1]Budget Summary'!$E$60</definedName>
    <definedName name="GC20_Wage">'[1]Budget Summary'!$D$60</definedName>
    <definedName name="GC21_Days">'[1]Budget Summary'!#REF!</definedName>
    <definedName name="GC21_Hrs">'[1]Budget Summary'!#REF!</definedName>
    <definedName name="GC21_Wage">'[1]Budget Summary'!#REF!</definedName>
    <definedName name="GC22_Days">'[1]Budget Summary'!#REF!</definedName>
    <definedName name="GC22_Hrs">'[1]Budget Summary'!#REF!</definedName>
    <definedName name="GC22_Wage">'[1]Budget Summary'!#REF!</definedName>
    <definedName name="GC23_Days">'[1]Budget Summary'!#REF!</definedName>
    <definedName name="GC23_Hrs">'[1]Budget Summary'!#REF!</definedName>
    <definedName name="GC23_Wage">'[1]Budget Summary'!#REF!</definedName>
    <definedName name="GC24_Days">'[1]Budget Summary'!#REF!</definedName>
    <definedName name="GC24_Hrs">'[1]Budget Summary'!#REF!</definedName>
    <definedName name="GC24_Wage">'[1]Budget Summary'!#REF!</definedName>
    <definedName name="GC25_Days">'[1]Budget Summary'!#REF!</definedName>
    <definedName name="GC25_Hrs">'[1]Budget Summary'!#REF!</definedName>
    <definedName name="GC25_Wage">'[1]Budget Summary'!#REF!</definedName>
    <definedName name="GC26_Days">'[1]Budget Summary'!#REF!</definedName>
    <definedName name="GC26_Hrs">'[1]Budget Summary'!#REF!</definedName>
    <definedName name="GC26_Wage">'[1]Budget Summary'!#REF!</definedName>
    <definedName name="GC27_Days">'[1]Budget Summary'!#REF!</definedName>
    <definedName name="GC27_Hrs">'[1]Budget Summary'!#REF!</definedName>
    <definedName name="GC27_Wage">'[1]Budget Summary'!#REF!</definedName>
    <definedName name="GC28_Days">'[1]Budget Summary'!#REF!</definedName>
    <definedName name="GC28_Hrs">'[1]Budget Summary'!#REF!</definedName>
    <definedName name="GC28_Wage">'[1]Budget Summary'!#REF!</definedName>
    <definedName name="GC29_Days">'[1]Budget Summary'!#REF!</definedName>
    <definedName name="GC29_Hrs">'[1]Budget Summary'!#REF!</definedName>
    <definedName name="GC29_Wage">'[1]Budget Summary'!#REF!</definedName>
    <definedName name="GC3_Days">'[1]Budget Summary'!$C$43</definedName>
    <definedName name="GC3_Hrs">'[1]Budget Summary'!$E$43</definedName>
    <definedName name="GC3_Wage">'[1]Budget Summary'!$D$43</definedName>
    <definedName name="GC30_Days">'[1]Budget Summary'!#REF!</definedName>
    <definedName name="GC30_Hrs">'[1]Budget Summary'!#REF!</definedName>
    <definedName name="GC30_Wage">'[1]Budget Summary'!#REF!</definedName>
    <definedName name="GC31_Days">'[1]Budget Summary'!#REF!</definedName>
    <definedName name="GC31_Hrs">'[1]Budget Summary'!#REF!</definedName>
    <definedName name="GC31_Wage">'[1]Budget Summary'!#REF!</definedName>
    <definedName name="GC32_Days">'[1]Budget Summary'!#REF!</definedName>
    <definedName name="GC32_Hrs">'[1]Budget Summary'!#REF!</definedName>
    <definedName name="GC32_Wage">'[1]Budget Summary'!#REF!</definedName>
    <definedName name="GC33_Days">'[1]Budget Summary'!#REF!</definedName>
    <definedName name="GC33_Hrs">'[1]Budget Summary'!#REF!</definedName>
    <definedName name="GC33_Wage">'[1]Budget Summary'!#REF!</definedName>
    <definedName name="GC34_Days">'[1]Budget Summary'!#REF!</definedName>
    <definedName name="GC34_Hrs">'[1]Budget Summary'!#REF!</definedName>
    <definedName name="GC34_Wage">'[1]Budget Summary'!#REF!</definedName>
    <definedName name="GC35_Days">'[1]Budget Summary'!#REF!</definedName>
    <definedName name="GC35_Hrs">'[1]Budget Summary'!#REF!</definedName>
    <definedName name="GC35_Wage">'[1]Budget Summary'!#REF!</definedName>
    <definedName name="GC36_Days">'[1]Budget Summary'!#REF!</definedName>
    <definedName name="GC36_Hrs">'[1]Budget Summary'!#REF!</definedName>
    <definedName name="GC36_Wage">'[1]Budget Summary'!#REF!</definedName>
    <definedName name="GC37_Days">'[1]Budget Summary'!#REF!</definedName>
    <definedName name="GC37_Hrs">'[1]Budget Summary'!#REF!</definedName>
    <definedName name="GC37_Wage">'[1]Budget Summary'!#REF!</definedName>
    <definedName name="GC38_Days">'[1]Budget Summary'!#REF!</definedName>
    <definedName name="GC38_Hrs">'[1]Budget Summary'!#REF!</definedName>
    <definedName name="GC38_Wage">'[1]Budget Summary'!#REF!</definedName>
    <definedName name="GC39_Days">'[1]Budget Summary'!#REF!</definedName>
    <definedName name="GC39_Hrs">'[1]Budget Summary'!#REF!</definedName>
    <definedName name="GC39_Wage">'[1]Budget Summary'!#REF!</definedName>
    <definedName name="GC4_Days">'[1]Budget Summary'!$C$44</definedName>
    <definedName name="GC4_Hrs">'[1]Budget Summary'!$E$44</definedName>
    <definedName name="GC4_Wage">'[1]Budget Summary'!$D$44</definedName>
    <definedName name="GC40_Days">'[1]Budget Summary'!#REF!</definedName>
    <definedName name="GC40_Hrs">'[1]Budget Summary'!#REF!</definedName>
    <definedName name="GC40_Wage">'[1]Budget Summary'!#REF!</definedName>
    <definedName name="GC41_Days">'[1]Budget Summary'!#REF!</definedName>
    <definedName name="GC41_Hrs">'[1]Budget Summary'!#REF!</definedName>
    <definedName name="GC41_Wage">'[1]Budget Summary'!#REF!</definedName>
    <definedName name="GC42_Days">'[1]Budget Summary'!#REF!</definedName>
    <definedName name="GC42_Hrs">'[1]Budget Summary'!#REF!</definedName>
    <definedName name="GC42_Wage">'[1]Budget Summary'!#REF!</definedName>
    <definedName name="GC5_Days">'[1]Budget Summary'!$C$45</definedName>
    <definedName name="GC5_Hrs">'[1]Budget Summary'!$E$45</definedName>
    <definedName name="GC5_Wage">'[1]Budget Summary'!$D$45</definedName>
    <definedName name="GC6_Days">'[1]Budget Summary'!$C$46</definedName>
    <definedName name="GC6_Hrs">'[1]Budget Summary'!$E$46</definedName>
    <definedName name="GC6_Wage">'[1]Budget Summary'!$D$46</definedName>
    <definedName name="GC7_Days">'[1]Budget Summary'!$C$47</definedName>
    <definedName name="GC7_Hrs">'[1]Budget Summary'!$E$47</definedName>
    <definedName name="GC7_Wage">'[1]Budget Summary'!$D$47</definedName>
    <definedName name="GC8_Days">'[1]Budget Summary'!$C$48</definedName>
    <definedName name="GC8_Hrs">'[1]Budget Summary'!$E$48</definedName>
    <definedName name="GC8_Wage">'[1]Budget Summary'!$D$48</definedName>
    <definedName name="GC9_Days">'[1]Budget Summary'!$C$49</definedName>
    <definedName name="GC9_Hrs">'[1]Budget Summary'!$E$49</definedName>
    <definedName name="GC9_Wage">'[1]Budget Summary'!$D$49</definedName>
    <definedName name="GEO">'[1]Budget Summary'!$H$10</definedName>
    <definedName name="IND">'[1]Budget Summary'!$H$11</definedName>
    <definedName name="JOB_NAME">'[1]Budget Summary'!$C$8</definedName>
    <definedName name="JOB_NUMBER">'[1]Budget Summary'!$C$7</definedName>
    <definedName name="Labor_Amount">'[1]Budget Summary'!$G$77</definedName>
    <definedName name="Labor_Budget">'[1]Job Cost Information'!$F$67</definedName>
    <definedName name="LL">#REF!</definedName>
    <definedName name="Misc1">'[1]Budget Summary'!$C$37</definedName>
    <definedName name="Misc2">'[1]Budget Summary'!$C$38</definedName>
    <definedName name="Name1">'[1]Budget Summary'!$B$41</definedName>
    <definedName name="Name10">'[1]Budget Summary'!$B$50</definedName>
    <definedName name="Name11">'[1]Budget Summary'!$B$51</definedName>
    <definedName name="Name12">'[1]Budget Summary'!$B$52</definedName>
    <definedName name="Name13">'[1]Budget Summary'!$B$53</definedName>
    <definedName name="Name14">'[1]Budget Summary'!$B$54</definedName>
    <definedName name="Name15">'[1]Budget Summary'!$B$55</definedName>
    <definedName name="Name16">'[1]Budget Summary'!$B$56</definedName>
    <definedName name="Name17">'[1]Budget Summary'!$B$57</definedName>
    <definedName name="Name18">'[1]Budget Summary'!$B$58</definedName>
    <definedName name="Name19">'[1]Budget Summary'!$B$59</definedName>
    <definedName name="Name2">'[1]Budget Summary'!$B$42</definedName>
    <definedName name="Name20">'[1]Budget Summary'!$B$60</definedName>
    <definedName name="Name21">'[1]Budget Summary'!#REF!</definedName>
    <definedName name="Name22">'[1]Budget Summary'!#REF!</definedName>
    <definedName name="Name23">'[1]Budget Summary'!#REF!</definedName>
    <definedName name="Name24">'[1]Budget Summary'!#REF!</definedName>
    <definedName name="Name25">'[1]Budget Summary'!#REF!</definedName>
    <definedName name="Name26">'[1]Budget Summary'!#REF!</definedName>
    <definedName name="Name27">'[1]Budget Summary'!#REF!</definedName>
    <definedName name="Name28">'[1]Budget Summary'!#REF!</definedName>
    <definedName name="Name29">'[1]Budget Summary'!#REF!</definedName>
    <definedName name="Name3">'[1]Budget Summary'!$B$43</definedName>
    <definedName name="Name30">'[1]Budget Summary'!#REF!</definedName>
    <definedName name="Name31">'[1]Budget Summary'!#REF!</definedName>
    <definedName name="Name32">'[1]Budget Summary'!#REF!</definedName>
    <definedName name="Name33">'[1]Budget Summary'!#REF!</definedName>
    <definedName name="Name34">'[1]Budget Summary'!#REF!</definedName>
    <definedName name="Name35">'[1]Budget Summary'!#REF!</definedName>
    <definedName name="Name36">'[1]Budget Summary'!#REF!</definedName>
    <definedName name="Name37">'[1]Budget Summary'!#REF!</definedName>
    <definedName name="Name38">'[1]Budget Summary'!#REF!</definedName>
    <definedName name="Name39">'[1]Budget Summary'!#REF!</definedName>
    <definedName name="Name4">'[1]Budget Summary'!$B$44</definedName>
    <definedName name="Name40">'[1]Budget Summary'!#REF!</definedName>
    <definedName name="Name41">'[1]Budget Summary'!#REF!</definedName>
    <definedName name="Name42">'[1]Budget Summary'!#REF!</definedName>
    <definedName name="Name5">'[1]Budget Summary'!$B$45</definedName>
    <definedName name="Name6">'[1]Budget Summary'!$B$46</definedName>
    <definedName name="Name7">'[1]Budget Summary'!$B$47</definedName>
    <definedName name="Name8">'[1]Budget Summary'!$B$48</definedName>
    <definedName name="Name9">'[1]Budget Summary'!$B$49</definedName>
    <definedName name="P_L_A">'[1]Budget Summary'!$G$19</definedName>
    <definedName name="P_S_R">'[1]Budget Summary'!$G$18</definedName>
    <definedName name="Pagers">'[1]Budget Summary'!$C$28</definedName>
    <definedName name="Periodics_Name1">'[1]Budget Summary'!$B$66</definedName>
    <definedName name="Periodics_Name2">'[1]Budget Summary'!$B$67</definedName>
    <definedName name="Periodics_Name3">'[1]Budget Summary'!$B$68</definedName>
    <definedName name="Periodics_Name4">'[1]Budget Summary'!$B$69</definedName>
    <definedName name="Periodics_Name5">'[1]Budget Summary'!$B$70</definedName>
    <definedName name="Periodics_Name6">'[1]Budget Summary'!$B$71</definedName>
    <definedName name="Periodics_Name7">'[1]Budget Summary'!$B$72</definedName>
    <definedName name="Periodics_Name8">'[1]Budget Summary'!$B$73</definedName>
    <definedName name="Periodics1_Hrs">'[1]Budget Summary'!$E$66</definedName>
    <definedName name="Periodics1_Wage">'[1]Budget Summary'!$D$66</definedName>
    <definedName name="Periodics2_Hrs">'[1]Budget Summary'!$E$67</definedName>
    <definedName name="Periodics2_Wage">'[1]Budget Summary'!$D$67</definedName>
    <definedName name="Periodics3_Hrs">'[1]Budget Summary'!$E$68</definedName>
    <definedName name="Periodics3_Wage">'[1]Budget Summary'!$D$68</definedName>
    <definedName name="Periodics4_Hrs">'[1]Budget Summary'!$E$69</definedName>
    <definedName name="Periodics4_Wage">'[1]Budget Summary'!$D$69</definedName>
    <definedName name="Periodics5_Hrs">'[1]Budget Summary'!$E$70</definedName>
    <definedName name="Periodics5_Wage">'[1]Budget Summary'!$D$70</definedName>
    <definedName name="Periodics6_Hrs">'[1]Budget Summary'!$E$71</definedName>
    <definedName name="Periodics6_Wage">'[1]Budget Summary'!$D$71</definedName>
    <definedName name="Periodics7_Hrs">'[1]Budget Summary'!$E$72</definedName>
    <definedName name="Periodics7_Wage">'[1]Budget Summary'!$D$72</definedName>
    <definedName name="Periodics8_Hrs">'[1]Budget Summary'!$E$73</definedName>
    <definedName name="Periodics8_Wage">'[1]Budget Summary'!$D$73</definedName>
    <definedName name="PM">'[1]Budget Summary'!$H$9</definedName>
    <definedName name="S_S">'[1]Budget Summary'!$G$20</definedName>
    <definedName name="Safety">'[1]Budget Summary'!$C$31</definedName>
    <definedName name="Salary_Supervision">'[1]Budget Summary'!$C$21</definedName>
    <definedName name="Service_Revenue">'[1]Budget Summary'!$C$17</definedName>
    <definedName name="SITE_PHONE">'[1]Budget Summary'!$C$35</definedName>
    <definedName name="Small_Tools">'[1]Budget Summary'!$C$30</definedName>
    <definedName name="Subcontract_Labor">'[1]Budget Summary'!$C$22</definedName>
    <definedName name="SUBMITTED">'[1]Budget Summary'!$C$10</definedName>
    <definedName name="SUPERVISION_Name1">'[1]Budget Summary'!$B$62</definedName>
    <definedName name="SUPERVISION_Name2">'[1]Budget Summary'!$B$63</definedName>
    <definedName name="Supervision1_Days">'[1]Budget Summary'!$C$62</definedName>
    <definedName name="Supervision1_Hrs">'[1]Budget Summary'!$E$62</definedName>
    <definedName name="Supervision1_Wage">'[1]Budget Summary'!$D$62</definedName>
    <definedName name="Supervision2_Days">'[1]Budget Summary'!$C$63</definedName>
    <definedName name="Supervision2_Hrs">'[1]Budget Summary'!$E$63</definedName>
    <definedName name="Supervision2_Wage">'[1]Budget Summary'!$D$63</definedName>
    <definedName name="Supplies_Chemical_Expense">'[1]Budget Summary'!$C$26</definedName>
    <definedName name="Supply_Revenue">'[1]Budget Summary'!$C$18</definedName>
    <definedName name="T_I">'[1]Budget Summary'!$C$36</definedName>
    <definedName name="Total_Revenue">'[1]Budget Summary'!$C$19</definedName>
    <definedName name="TRAINING">'[1]Budget Summary'!$C$33</definedName>
    <definedName name="Uniforms">'[1]Budget Summary'!$C$34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62" l="1"/>
  <c r="G17" i="62" l="1"/>
  <c r="D28" i="62"/>
  <c r="G25" i="62"/>
  <c r="G89" i="62"/>
  <c r="G27" i="60"/>
  <c r="G28" i="60"/>
  <c r="D25" i="60"/>
  <c r="H98" i="62" l="1"/>
  <c r="G26" i="62"/>
  <c r="G86" i="60"/>
  <c r="I98" i="62" l="1"/>
  <c r="F61" i="62"/>
  <c r="F32" i="62"/>
  <c r="F25" i="60"/>
  <c r="G27" i="62"/>
  <c r="D24" i="64" l="1"/>
  <c r="G28" i="62"/>
  <c r="G34" i="62" s="1"/>
  <c r="D6" i="58"/>
  <c r="D4" i="57"/>
  <c r="C4" i="64"/>
  <c r="F58" i="60" l="1"/>
  <c r="F29" i="60"/>
  <c r="D23" i="42"/>
  <c r="D99" i="64"/>
  <c r="D97" i="64"/>
  <c r="D93" i="64"/>
  <c r="D77" i="64"/>
  <c r="D78" i="64"/>
  <c r="D79" i="64"/>
  <c r="D80" i="64"/>
  <c r="D81" i="64"/>
  <c r="D82" i="64"/>
  <c r="D83" i="64"/>
  <c r="D84" i="64"/>
  <c r="D85" i="64"/>
  <c r="D86" i="64"/>
  <c r="D87" i="64"/>
  <c r="D65" i="64"/>
  <c r="D68" i="64"/>
  <c r="D69" i="64"/>
  <c r="D70" i="64"/>
  <c r="D40" i="64"/>
  <c r="D41" i="64"/>
  <c r="D42" i="64"/>
  <c r="D43" i="64"/>
  <c r="D44" i="64"/>
  <c r="D45" i="64"/>
  <c r="D46" i="64"/>
  <c r="D47" i="64"/>
  <c r="C93" i="64"/>
  <c r="C87" i="64"/>
  <c r="C86" i="64"/>
  <c r="C85" i="64"/>
  <c r="C84" i="64"/>
  <c r="C83" i="64"/>
  <c r="C82" i="64"/>
  <c r="C81" i="64"/>
  <c r="C80" i="64"/>
  <c r="C79" i="64"/>
  <c r="C78" i="64"/>
  <c r="C77" i="64"/>
  <c r="C70" i="64"/>
  <c r="C69" i="64"/>
  <c r="C68" i="64"/>
  <c r="C65" i="64"/>
  <c r="C47" i="64"/>
  <c r="C46" i="64"/>
  <c r="C45" i="64"/>
  <c r="C44" i="64"/>
  <c r="C43" i="64"/>
  <c r="C42" i="64"/>
  <c r="C41" i="64"/>
  <c r="C40" i="64"/>
  <c r="C99" i="64"/>
  <c r="C97" i="64"/>
  <c r="D14" i="64" l="1"/>
  <c r="D23" i="64"/>
  <c r="D22" i="64"/>
  <c r="D11" i="60"/>
  <c r="D36" i="33"/>
  <c r="D34" i="33"/>
  <c r="D30" i="33"/>
  <c r="C36" i="33"/>
  <c r="C34" i="33"/>
  <c r="C30" i="33"/>
  <c r="D67" i="42"/>
  <c r="D11" i="62" s="1"/>
  <c r="D21" i="33"/>
  <c r="G60" i="62"/>
  <c r="D59" i="64" s="1"/>
  <c r="G59" i="62"/>
  <c r="D58" i="64" s="1"/>
  <c r="G58" i="62"/>
  <c r="D57" i="64" s="1"/>
  <c r="G57" i="62"/>
  <c r="G31" i="62"/>
  <c r="D29" i="64" s="1"/>
  <c r="G30" i="62"/>
  <c r="G32" i="62" s="1"/>
  <c r="D14" i="33"/>
  <c r="G24" i="62"/>
  <c r="D21" i="64" s="1"/>
  <c r="G23" i="62"/>
  <c r="D20" i="64" s="1"/>
  <c r="G22" i="62"/>
  <c r="D19" i="64" s="1"/>
  <c r="G21" i="62"/>
  <c r="D18" i="64" s="1"/>
  <c r="G20" i="62"/>
  <c r="D17" i="64" s="1"/>
  <c r="G19" i="62"/>
  <c r="D16" i="64" s="1"/>
  <c r="G18" i="62"/>
  <c r="D5" i="62"/>
  <c r="C21" i="33"/>
  <c r="G57" i="60"/>
  <c r="C59" i="64" s="1"/>
  <c r="G56" i="60"/>
  <c r="C58" i="64" s="1"/>
  <c r="G55" i="60"/>
  <c r="C57" i="64" s="1"/>
  <c r="G54" i="60"/>
  <c r="C29" i="64"/>
  <c r="C14" i="33"/>
  <c r="G24" i="60"/>
  <c r="C21" i="64" s="1"/>
  <c r="G23" i="60"/>
  <c r="C20" i="64" s="1"/>
  <c r="G22" i="60"/>
  <c r="C19" i="64" s="1"/>
  <c r="G21" i="60"/>
  <c r="C18" i="64" s="1"/>
  <c r="G20" i="60"/>
  <c r="C17" i="64" s="1"/>
  <c r="G19" i="60"/>
  <c r="C16" i="64" s="1"/>
  <c r="G18" i="60"/>
  <c r="C15" i="64" s="1"/>
  <c r="G17" i="60"/>
  <c r="D5" i="60"/>
  <c r="G61" i="62" l="1"/>
  <c r="G38" i="62"/>
  <c r="G58" i="60"/>
  <c r="D60" i="64"/>
  <c r="G25" i="60"/>
  <c r="C25" i="64" s="1"/>
  <c r="G29" i="60"/>
  <c r="C30" i="64" s="1"/>
  <c r="D10" i="33"/>
  <c r="D9" i="64"/>
  <c r="D56" i="64"/>
  <c r="D28" i="64"/>
  <c r="D30" i="64"/>
  <c r="D15" i="64"/>
  <c r="C56" i="64"/>
  <c r="C14" i="64"/>
  <c r="C10" i="33"/>
  <c r="C9" i="64"/>
  <c r="D27" i="33"/>
  <c r="D89" i="64"/>
  <c r="C27" i="33"/>
  <c r="C89" i="64"/>
  <c r="C28" i="64"/>
  <c r="I95" i="60"/>
  <c r="C37" i="33" s="1"/>
  <c r="D37" i="33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G37" i="62" l="1"/>
  <c r="C60" i="64"/>
  <c r="G61" i="60"/>
  <c r="D100" i="64"/>
  <c r="D98" i="64"/>
  <c r="G41" i="62"/>
  <c r="C100" i="64"/>
  <c r="C98" i="64"/>
  <c r="G64" i="62"/>
  <c r="D22" i="33"/>
  <c r="C22" i="33"/>
  <c r="G64" i="60"/>
  <c r="C66" i="64" s="1"/>
  <c r="G62" i="60"/>
  <c r="C64" i="64" s="1"/>
  <c r="G65" i="60"/>
  <c r="C67" i="64" s="1"/>
  <c r="G31" i="60"/>
  <c r="D25" i="64"/>
  <c r="G68" i="62"/>
  <c r="G67" i="62"/>
  <c r="G72" i="62" s="1"/>
  <c r="G65" i="62"/>
  <c r="D64" i="64" s="1"/>
  <c r="H95" i="60"/>
  <c r="C35" i="33" s="1"/>
  <c r="D35" i="33"/>
  <c r="D137" i="59"/>
  <c r="D138" i="59"/>
  <c r="D139" i="59"/>
  <c r="D140" i="59"/>
  <c r="D185" i="59"/>
  <c r="D171" i="59"/>
  <c r="D172" i="59"/>
  <c r="D173" i="59"/>
  <c r="D174" i="59"/>
  <c r="D175" i="59"/>
  <c r="D176" i="59"/>
  <c r="D177" i="59"/>
  <c r="D178" i="59"/>
  <c r="D179" i="59"/>
  <c r="D180" i="59"/>
  <c r="D160" i="59"/>
  <c r="D163" i="59"/>
  <c r="D164" i="59"/>
  <c r="D165" i="59"/>
  <c r="D144" i="59"/>
  <c r="D145" i="59"/>
  <c r="D146" i="59"/>
  <c r="D147" i="59"/>
  <c r="D122" i="59"/>
  <c r="D123" i="59"/>
  <c r="D124" i="59"/>
  <c r="D125" i="59"/>
  <c r="D126" i="59"/>
  <c r="D127" i="59"/>
  <c r="D128" i="59"/>
  <c r="D129" i="59"/>
  <c r="D102" i="59"/>
  <c r="D103" i="59"/>
  <c r="D106" i="59"/>
  <c r="D107" i="59"/>
  <c r="C5" i="42"/>
  <c r="C32" i="64" l="1"/>
  <c r="G36" i="60"/>
  <c r="G34" i="60"/>
  <c r="G38" i="60"/>
  <c r="G37" i="60"/>
  <c r="C38" i="64" s="1"/>
  <c r="G74" i="62"/>
  <c r="C63" i="64"/>
  <c r="G69" i="60"/>
  <c r="G71" i="60" s="1"/>
  <c r="C15" i="33"/>
  <c r="D67" i="64"/>
  <c r="D66" i="64"/>
  <c r="D63" i="64"/>
  <c r="G40" i="62"/>
  <c r="D38" i="64" s="1"/>
  <c r="D15" i="33"/>
  <c r="D32" i="64"/>
  <c r="G39" i="62"/>
  <c r="D39" i="64"/>
  <c r="D36" i="64"/>
  <c r="C39" i="64"/>
  <c r="C37" i="64"/>
  <c r="G35" i="60"/>
  <c r="C36" i="64" s="1"/>
  <c r="D56" i="59"/>
  <c r="G47" i="60" l="1"/>
  <c r="G49" i="60" s="1"/>
  <c r="G89" i="60" s="1"/>
  <c r="G93" i="60" s="1"/>
  <c r="G95" i="60" s="1"/>
  <c r="D37" i="64"/>
  <c r="G50" i="62"/>
  <c r="D71" i="64"/>
  <c r="C71" i="64"/>
  <c r="D35" i="64"/>
  <c r="C23" i="33"/>
  <c r="C35" i="64"/>
  <c r="D24" i="33"/>
  <c r="D23" i="33"/>
  <c r="C73" i="64"/>
  <c r="G52" i="62" l="1"/>
  <c r="G92" i="62" s="1"/>
  <c r="C48" i="64"/>
  <c r="D48" i="64"/>
  <c r="C16" i="33"/>
  <c r="D73" i="64"/>
  <c r="C24" i="33"/>
  <c r="C50" i="64"/>
  <c r="D16" i="33"/>
  <c r="C92" i="64"/>
  <c r="C17" i="33"/>
  <c r="D104" i="59"/>
  <c r="D34" i="59"/>
  <c r="D98" i="59"/>
  <c r="D97" i="59"/>
  <c r="D96" i="59"/>
  <c r="D95" i="59"/>
  <c r="D94" i="59"/>
  <c r="D89" i="59"/>
  <c r="D87" i="59"/>
  <c r="D86" i="59"/>
  <c r="D85" i="59"/>
  <c r="D84" i="59"/>
  <c r="D83" i="59"/>
  <c r="D17" i="33" l="1"/>
  <c r="G96" i="62"/>
  <c r="D95" i="64" s="1"/>
  <c r="D96" i="64" s="1"/>
  <c r="D92" i="64"/>
  <c r="D50" i="64"/>
  <c r="D152" i="59"/>
  <c r="D153" i="59"/>
  <c r="D154" i="59"/>
  <c r="D151" i="59"/>
  <c r="D110" i="59"/>
  <c r="D111" i="59"/>
  <c r="D93" i="59"/>
  <c r="D80" i="59"/>
  <c r="D92" i="59"/>
  <c r="D81" i="59"/>
  <c r="D82" i="59"/>
  <c r="D88" i="59"/>
  <c r="D90" i="59"/>
  <c r="D91" i="59"/>
  <c r="C95" i="64"/>
  <c r="C96" i="64" s="1"/>
  <c r="C29" i="33"/>
  <c r="D29" i="33"/>
  <c r="D141" i="59"/>
  <c r="D10" i="59"/>
  <c r="D182" i="59"/>
  <c r="J96" i="62" l="1"/>
  <c r="D102" i="64" s="1"/>
  <c r="G98" i="62"/>
  <c r="D33" i="33" s="1"/>
  <c r="D112" i="59"/>
  <c r="D99" i="59"/>
  <c r="D32" i="33"/>
  <c r="D38" i="33" s="1"/>
  <c r="C32" i="33"/>
  <c r="C38" i="33" s="1"/>
  <c r="C33" i="33"/>
  <c r="J93" i="60"/>
  <c r="D155" i="59"/>
  <c r="C102" i="64" l="1"/>
  <c r="D162" i="59"/>
  <c r="D159" i="59"/>
  <c r="D158" i="59"/>
  <c r="D161" i="59"/>
  <c r="D114" i="59"/>
  <c r="D166" i="59" l="1"/>
  <c r="D120" i="59"/>
  <c r="D121" i="59"/>
  <c r="D119" i="59"/>
  <c r="D118" i="59"/>
  <c r="D117" i="59"/>
  <c r="D168" i="59" l="1"/>
  <c r="D130" i="59"/>
  <c r="D132" i="59" l="1"/>
  <c r="D6" i="59"/>
  <c r="D184" i="59" l="1"/>
  <c r="D189" i="59"/>
  <c r="D193" i="59" l="1"/>
  <c r="D187" i="59"/>
  <c r="D191" i="59"/>
</calcChain>
</file>

<file path=xl/sharedStrings.xml><?xml version="1.0" encoding="utf-8"?>
<sst xmlns="http://schemas.openxmlformats.org/spreadsheetml/2006/main" count="622" uniqueCount="234">
  <si>
    <t xml:space="preserve">Straight Time/ Hourly </t>
  </si>
  <si>
    <t xml:space="preserve">Yearly Service Hours </t>
  </si>
  <si>
    <t>(Sum of A, B and C Above)</t>
  </si>
  <si>
    <t>FICA - Labor</t>
  </si>
  <si>
    <t>FUTA - Labor</t>
  </si>
  <si>
    <t xml:space="preserve">SUTA - Labor </t>
  </si>
  <si>
    <t>Liability Insurance</t>
  </si>
  <si>
    <t>Enter Annual Hrs</t>
  </si>
  <si>
    <t>Enter Hrly Rate</t>
  </si>
  <si>
    <t>Other (If Applicable)</t>
  </si>
  <si>
    <t>Hours and Wages:</t>
  </si>
  <si>
    <t>Labor-Related Costs:</t>
  </si>
  <si>
    <t>A. Labor and Labor-Related Costs</t>
  </si>
  <si>
    <t>C. Supplies, Equipment and Other Costs</t>
  </si>
  <si>
    <t xml:space="preserve"> Base Labor     </t>
  </si>
  <si>
    <t xml:space="preserve">A. Total </t>
  </si>
  <si>
    <t xml:space="preserve">B. Total </t>
  </si>
  <si>
    <t>C. Total</t>
  </si>
  <si>
    <t>Health &amp; Welfare</t>
  </si>
  <si>
    <t>Profit and Overhead</t>
  </si>
  <si>
    <t>Enter Number</t>
  </si>
  <si>
    <t>Number of Employees</t>
  </si>
  <si>
    <t>Disability Insurance</t>
  </si>
  <si>
    <t>Pension</t>
  </si>
  <si>
    <t>Vacation Replacement</t>
  </si>
  <si>
    <t>Other Paid Time Off Replacement</t>
  </si>
  <si>
    <t>Total Direct Labor</t>
  </si>
  <si>
    <t>Labor Sub-Total</t>
  </si>
  <si>
    <t>Labor Replacement Sub-Total</t>
  </si>
  <si>
    <t>Supervisor(s)</t>
  </si>
  <si>
    <t>Background Checks</t>
  </si>
  <si>
    <t xml:space="preserve">Uniform Expense </t>
  </si>
  <si>
    <t>Total Labor and Labor-Related Costs</t>
  </si>
  <si>
    <t>Project</t>
  </si>
  <si>
    <t xml:space="preserve">Utility </t>
  </si>
  <si>
    <t>Legal/Training/Other</t>
  </si>
  <si>
    <t>Net Cleanable Square Footage</t>
  </si>
  <si>
    <t>Annual Price per SF</t>
  </si>
  <si>
    <t xml:space="preserve">Cleaning Supplies </t>
  </si>
  <si>
    <t>Cleaning Equipment and Repairs</t>
  </si>
  <si>
    <t>Supervision Wage-Related:</t>
  </si>
  <si>
    <t>B. Supervision Costs</t>
  </si>
  <si>
    <t>Supervision Hours and Wages:</t>
  </si>
  <si>
    <t>Annual Labor Hours</t>
  </si>
  <si>
    <t>Labor-Related Costs</t>
  </si>
  <si>
    <t>Total Direct Labor Costs</t>
  </si>
  <si>
    <t>Management Systems</t>
  </si>
  <si>
    <t>Annual Supervision Hours</t>
  </si>
  <si>
    <t>Total Supervision and Labor-Related Costs</t>
  </si>
  <si>
    <t>Total Direct Supervision Costs</t>
  </si>
  <si>
    <t>Working Lead- 1st shift</t>
  </si>
  <si>
    <t>Working Lead - 2nd shift</t>
  </si>
  <si>
    <t>Working Lead - 3rd shift</t>
  </si>
  <si>
    <t xml:space="preserve">B. Supervision Costs  </t>
  </si>
  <si>
    <t xml:space="preserve">General Instructions for Completing the Pricing Workbook </t>
  </si>
  <si>
    <r>
      <t xml:space="preserve">• Use MS EXCEL version 2003 or later.  </t>
    </r>
    <r>
      <rPr>
        <b/>
        <sz val="11"/>
        <color indexed="8"/>
        <rFont val="Arial"/>
        <family val="2"/>
      </rPr>
      <t>DO NOT submit as PDF</t>
    </r>
  </si>
  <si>
    <t xml:space="preserve">Instructions: In the spaces below, please list all pricing assumptions that apply to this bid.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</si>
  <si>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</si>
  <si>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</si>
  <si>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</si>
  <si>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</si>
  <si>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</si>
  <si>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</si>
  <si>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</si>
  <si>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</si>
  <si>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</si>
  <si>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</si>
  <si>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</si>
  <si>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</si>
  <si>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</si>
  <si>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</si>
  <si>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</si>
  <si>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 xml:space="preserve">DO NOT enter any information on this tab.  </t>
  </si>
  <si>
    <t>(Sum of A, B, and C Above)</t>
  </si>
  <si>
    <t>Account Manager</t>
  </si>
  <si>
    <t xml:space="preserve">Year 1
</t>
  </si>
  <si>
    <t>Weekend - Regular Scheduled Duties</t>
  </si>
  <si>
    <t>Custodians - 1st shift</t>
  </si>
  <si>
    <t>Custodians - 2nd shift</t>
  </si>
  <si>
    <t>Custodians - 3rd shift</t>
  </si>
  <si>
    <t>Company:</t>
  </si>
  <si>
    <t>Company</t>
  </si>
  <si>
    <t xml:space="preserve">Year 1 Total
</t>
  </si>
  <si>
    <t>Pricing Assumptions</t>
  </si>
  <si>
    <t xml:space="preserve">Monthly Prices </t>
  </si>
  <si>
    <t>Hourly Rates for Extra Services</t>
  </si>
  <si>
    <t>Hot Water Extract Per/SqfT</t>
  </si>
  <si>
    <t>Shampoo Clean Per/SqfT</t>
  </si>
  <si>
    <t>Strip &amp; Refinish Per/SqfT</t>
  </si>
  <si>
    <t>Deep Scrub &amp; Recoat Per/SqfT</t>
  </si>
  <si>
    <t xml:space="preserve">Year 3 </t>
  </si>
  <si>
    <t>Year 2</t>
  </si>
  <si>
    <t>Year 1</t>
  </si>
  <si>
    <t xml:space="preserve">Year 2
</t>
  </si>
  <si>
    <t xml:space="preserve">Year 3
</t>
  </si>
  <si>
    <t>Building</t>
  </si>
  <si>
    <t>Bidder:</t>
  </si>
  <si>
    <t xml:space="preserve">Enter Rate Below </t>
  </si>
  <si>
    <t xml:space="preserve">Year 2 Total
</t>
  </si>
  <si>
    <t xml:space="preserve">Year 3 Total
</t>
  </si>
  <si>
    <r>
      <t xml:space="preserve">Monthly price to add a 4-hour </t>
    </r>
    <r>
      <rPr>
        <u/>
        <sz val="10"/>
        <rFont val="Arial"/>
        <family val="2"/>
      </rPr>
      <t>weekend</t>
    </r>
    <r>
      <rPr>
        <sz val="10"/>
        <rFont val="Arial"/>
        <family val="2"/>
      </rPr>
      <t xml:space="preserve"> porter</t>
    </r>
  </si>
  <si>
    <r>
      <t xml:space="preserve">Monthly price to add a 8-hour </t>
    </r>
    <r>
      <rPr>
        <u/>
        <sz val="10"/>
        <rFont val="Arial"/>
        <family val="2"/>
      </rPr>
      <t>weekend</t>
    </r>
    <r>
      <rPr>
        <sz val="10"/>
        <rFont val="Arial"/>
        <family val="2"/>
      </rPr>
      <t xml:space="preserve"> porter</t>
    </r>
  </si>
  <si>
    <t>Porter - 2nd Shift</t>
  </si>
  <si>
    <t>Porter - 1st Shift</t>
  </si>
  <si>
    <t>Monthly price to add a half-time Porter</t>
  </si>
  <si>
    <t>Monthly price to add a full-time Porter</t>
  </si>
  <si>
    <t>Rollup</t>
  </si>
  <si>
    <t xml:space="preserve">Approximate Net Cleanable Square Footage </t>
  </si>
  <si>
    <t>(Routine janitorial Services)</t>
  </si>
  <si>
    <t>• Enter 'Company Name' above</t>
  </si>
  <si>
    <t>Insert Company Name Here</t>
  </si>
  <si>
    <t>Art &amp; IMM Building</t>
  </si>
  <si>
    <t>Education Building</t>
  </si>
  <si>
    <t>Music Building</t>
  </si>
  <si>
    <t>Social Sciences Building</t>
  </si>
  <si>
    <t>TCNJ Library</t>
  </si>
  <si>
    <t>Brower Student Center</t>
  </si>
  <si>
    <t>Totals</t>
  </si>
  <si>
    <t xml:space="preserve">Exhibit C - The College of New Jersey Pricing Workbook </t>
  </si>
  <si>
    <t>Workers' Comp</t>
  </si>
  <si>
    <r>
      <t xml:space="preserve">• Vendor shall only complete those cells with </t>
    </r>
    <r>
      <rPr>
        <sz val="11"/>
        <color rgb="FF0000FF"/>
        <rFont val="Arial"/>
        <family val="2"/>
      </rPr>
      <t>blue font</t>
    </r>
    <r>
      <rPr>
        <sz val="11"/>
        <color rgb="FF000000"/>
        <rFont val="Arial"/>
        <family val="2"/>
      </rPr>
      <t>.  All other cells are generated by automatic formulas</t>
    </r>
  </si>
  <si>
    <t xml:space="preserve">• Vendor MUST Specify any assumptions made in pricing and list all that apply on the 'C - Pricing Assumptions' tab </t>
  </si>
  <si>
    <t>• Vendor may be liable for any costs incurred by The College or Core as a result of a virus being passed through an infected file</t>
  </si>
  <si>
    <t>Smart Inspect Quailty Assurance and Performance Tracking Program</t>
  </si>
  <si>
    <t xml:space="preserve">Miscellaneous Pricing </t>
  </si>
  <si>
    <r>
      <t xml:space="preserve">T&amp;M Overtime Rate per Hour for </t>
    </r>
    <r>
      <rPr>
        <sz val="10"/>
        <rFont val="Arial"/>
        <family val="2"/>
      </rPr>
      <t>Porter</t>
    </r>
  </si>
  <si>
    <r>
      <t xml:space="preserve">T&amp;M Regular-time Rate per Hour for </t>
    </r>
    <r>
      <rPr>
        <sz val="10"/>
        <rFont val="Arial"/>
        <family val="2"/>
      </rPr>
      <t>Porter</t>
    </r>
    <r>
      <rPr>
        <sz val="10"/>
        <rFont val="Arial"/>
        <family val="2"/>
      </rPr>
      <t xml:space="preserve"> </t>
    </r>
  </si>
  <si>
    <r>
      <t>T&amp;M Regular-time Rate per Hour for</t>
    </r>
    <r>
      <rPr>
        <sz val="10"/>
        <rFont val="Arial"/>
        <family val="2"/>
      </rPr>
      <t xml:space="preserve"> Working Lead</t>
    </r>
  </si>
  <si>
    <t>T&amp;M Overtime Rate per Hour for Working Lead</t>
  </si>
  <si>
    <r>
      <t xml:space="preserve">Monthly price to add a half-time </t>
    </r>
    <r>
      <rPr>
        <sz val="10"/>
        <rFont val="Arial"/>
        <family val="2"/>
      </rPr>
      <t>Working Lead</t>
    </r>
  </si>
  <si>
    <r>
      <t>Monthly price to add a full-time</t>
    </r>
    <r>
      <rPr>
        <sz val="10"/>
        <rFont val="Arial"/>
        <family val="2"/>
      </rPr>
      <t xml:space="preserve"> Working Lead</t>
    </r>
  </si>
  <si>
    <t xml:space="preserve">3 Year Total Contract Pricing
</t>
  </si>
  <si>
    <t>Total 3-Year Contract Pricing</t>
  </si>
  <si>
    <t>Vacancy credit rate per square foot (for buildings undergoing renovations, etc.)</t>
  </si>
  <si>
    <t>Number of Employees:</t>
  </si>
  <si>
    <t>Annual Hours:</t>
  </si>
  <si>
    <t>Hourly Rate:</t>
  </si>
  <si>
    <t>Base Labor Costs:</t>
  </si>
  <si>
    <t>Direct Labor Subtotal</t>
  </si>
  <si>
    <t>Annual Replacement Hours</t>
  </si>
  <si>
    <t>Total Empoyees</t>
  </si>
  <si>
    <t>Total Labor Hours</t>
  </si>
  <si>
    <t>Hourly Wage</t>
  </si>
  <si>
    <t>Annual Replacement Cost</t>
  </si>
  <si>
    <t>A. Total Labor &amp; Labor-Related Costs</t>
  </si>
  <si>
    <t>Supervision Annual Hours:</t>
  </si>
  <si>
    <t>Supervision Wage Rate:</t>
  </si>
  <si>
    <t>Supervision Hours and Wages :</t>
  </si>
  <si>
    <t>B. Total Management &amp; Wage-Related Costs</t>
  </si>
  <si>
    <t>C. Total Supplies, Equipment &amp; Other Costs</t>
  </si>
  <si>
    <t xml:space="preserve">Year 1 Total </t>
  </si>
  <si>
    <t>Year 2 Total</t>
  </si>
  <si>
    <t>Year 3 Total</t>
  </si>
  <si>
    <t>Total 3-Year Contract Total</t>
  </si>
  <si>
    <t>Additional Floor Care - Entries, Lobbies, Corridors and Other Open Spaces</t>
  </si>
  <si>
    <t>Additional Floor Care - Classrooms, Offices, Lecture Halls, Labs, etc.</t>
  </si>
  <si>
    <t>Additional Carpet Care - Entries, Lobbies, Corridors and Other Open Spaces</t>
  </si>
  <si>
    <t>Additional Carpet Care - Classrooms, Offices, Lecture Halls, Labs, etc.</t>
  </si>
  <si>
    <t xml:space="preserve">Net Cleanable SQFT </t>
  </si>
  <si>
    <t>Trenton Hall</t>
  </si>
  <si>
    <t xml:space="preserve">Exhibit  C - Custodial Pricing Workbook The College of New Jersey </t>
  </si>
  <si>
    <t>Campus Pricing</t>
  </si>
  <si>
    <t>Admin</t>
  </si>
  <si>
    <t>Athletics</t>
  </si>
  <si>
    <t>Residence Life</t>
  </si>
  <si>
    <t>Project/Utility</t>
  </si>
  <si>
    <t>Working Lead</t>
  </si>
  <si>
    <t>Porter</t>
  </si>
  <si>
    <t>Janitors</t>
  </si>
  <si>
    <t>T&amp;M Regular-time Rate per Hour for Janitor</t>
  </si>
  <si>
    <t>T&amp;M Overtime Rate per Hour for Janitor</t>
  </si>
  <si>
    <t>T&amp;M Regular-time Rate per Hour for Project Worker/Utility</t>
  </si>
  <si>
    <t>T&amp;M Overtime Rate per Hour for Project Worker/Utility</t>
  </si>
  <si>
    <t>Monthly price to add a half-time Janitor</t>
  </si>
  <si>
    <t>Monthly price to add a full-time Janitor</t>
  </si>
  <si>
    <t>Monthly price to add a half-time Project Worker/Utility</t>
  </si>
  <si>
    <t>Monthly price to add a full-time Project Worker/Utility</t>
  </si>
  <si>
    <t xml:space="preserve">• This bid should consider building service employees prevailing wage for the employees of contractors and subcontractors furnishing building services in State-owned and State-leased buildings.  
The NJ DOL link for building service employees prevailing wage is: https://www.nj.gov/labor/wagehour/wagerate/state_bldg_svc_wage_determination.html 
(the page provides steps to access the current rates).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</si>
  <si>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Please enter a price per-square foot for additional services for the following categories</t>
    </r>
  </si>
  <si>
    <t>Academic/ Classroom</t>
  </si>
  <si>
    <t>Travers/Wolfe Hall</t>
  </si>
  <si>
    <t>Type</t>
  </si>
  <si>
    <t>Academic</t>
  </si>
  <si>
    <t>Smart Inspect Quality Assurance and Performance Tracking Program</t>
  </si>
  <si>
    <t>Bi-Monthly (6x/year) Third-Party Quality Audits</t>
  </si>
  <si>
    <t>Residence Halls</t>
  </si>
  <si>
    <t>Brewster Hall</t>
  </si>
  <si>
    <t>Allen Hall</t>
  </si>
  <si>
    <t>Ely Hall</t>
  </si>
  <si>
    <t>Eickoff Hall</t>
  </si>
  <si>
    <t>Roscoe</t>
  </si>
  <si>
    <t>Administrative Services</t>
  </si>
  <si>
    <t>Green Hall</t>
  </si>
  <si>
    <t xml:space="preserve">Academic </t>
  </si>
  <si>
    <t>Centennial</t>
  </si>
  <si>
    <t>Norsworthy</t>
  </si>
  <si>
    <t>Spiritual Center</t>
  </si>
  <si>
    <t>Bliss Hall</t>
  </si>
  <si>
    <t>Bliss Hall Annex</t>
  </si>
  <si>
    <t>Business Building</t>
  </si>
  <si>
    <t>Chemistry, Math &amp; Physics</t>
  </si>
  <si>
    <t>Recreation Center</t>
  </si>
  <si>
    <t>Kendall Hall</t>
  </si>
  <si>
    <t xml:space="preserve">Maintenance Building </t>
  </si>
  <si>
    <t>Power House</t>
  </si>
  <si>
    <t>Forcina</t>
  </si>
  <si>
    <t>Biology</t>
  </si>
  <si>
    <t>Armstrong Hall</t>
  </si>
  <si>
    <t>Packer Hall</t>
  </si>
  <si>
    <t xml:space="preserve">Cromwell </t>
  </si>
  <si>
    <t>New Residence Hall</t>
  </si>
  <si>
    <t>Hausdoerffer</t>
  </si>
  <si>
    <t>Phelps</t>
  </si>
  <si>
    <t>Town Houses West</t>
  </si>
  <si>
    <t>Town Houses South</t>
  </si>
  <si>
    <t>Town Houses East</t>
  </si>
  <si>
    <t>Decker Hall</t>
  </si>
  <si>
    <t>Table of Contents</t>
  </si>
  <si>
    <t>Building List</t>
  </si>
  <si>
    <t>Miscellaneous Pricing</t>
  </si>
  <si>
    <t>Event Support</t>
  </si>
  <si>
    <t>Detailed Rollup</t>
  </si>
  <si>
    <t>• Vendor MUST complete the 'A1 - Option' Pricing Tabs and 'B - Miscellaneous Pricing' tab</t>
  </si>
  <si>
    <t>Optional Pricing (Entire Campus) - Building List</t>
  </si>
  <si>
    <t>Base Program - Building List</t>
  </si>
  <si>
    <t>Base Program</t>
  </si>
  <si>
    <t>Optional Pricing</t>
  </si>
  <si>
    <t>Base Pricing - 7 Academic Buildings and 5 Res Halls</t>
  </si>
  <si>
    <t>Optional Pricing - All Buildings and Res Halls</t>
  </si>
  <si>
    <t xml:space="preserve">3rd Shift Cleaners </t>
  </si>
  <si>
    <t>Event Support (Mandated Staffing for Optional Pricing)</t>
  </si>
  <si>
    <t>2nd Shift Residence Life Cleaners (Mandated Staffing for Optional Pricing)</t>
  </si>
  <si>
    <t>Bi-Monthly Third-Party Quality Audits</t>
  </si>
  <si>
    <t>Low-Moisture Encapsulation Per/SqfT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</si>
</sst>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.000_);_(&quot;$&quot;* \(#,##0.000\);_(&quot;$&quot;* &quot;-&quot;??_);_(@_)"/>
    <numFmt numFmtId="166" formatCode="&quot;$&quot;#,##0.00"/>
    <numFmt numFmtId="167" formatCode="_(&quot;$&quot;* #,##0.000_);_(&quot;$&quot;* \(#,##0.000\);_(&quot;$&quot;* &quot;-&quot;???_);_(@_)"/>
    <numFmt numFmtId="168" formatCode="_(* #,##0_);_(* \(#,##0\);_(* &quot;-&quot;??_);_(@_)"/>
    <numFmt numFmtId="169" formatCode=";;;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rgb="FF0000FF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2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4" fontId="3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282">
    <xf numFmtId="0" fontId="0" fillId="0" borderId="0" xfId="0"/>
    <xf numFmtId="0" fontId="5" fillId="0" borderId="0" xfId="0" applyFont="1"/>
    <xf numFmtId="0" fontId="6" fillId="0" borderId="0" xfId="0" applyFont="1"/>
    <xf numFmtId="0" fontId="18" fillId="0" borderId="0" xfId="0" applyFont="1" applyAlignment="1">
      <alignment horizontal="left"/>
    </xf>
    <xf numFmtId="4" fontId="9" fillId="0" borderId="0" xfId="0" applyNumberFormat="1" applyFont="1" applyProtection="1">
      <protection locked="0"/>
    </xf>
    <xf numFmtId="44" fontId="9" fillId="0" borderId="0" xfId="0" applyNumberFormat="1" applyFont="1" applyProtection="1">
      <protection locked="0"/>
    </xf>
    <xf numFmtId="4" fontId="9" fillId="0" borderId="1" xfId="0" applyNumberFormat="1" applyFont="1" applyBorder="1" applyProtection="1">
      <protection locked="0"/>
    </xf>
    <xf numFmtId="44" fontId="9" fillId="0" borderId="1" xfId="0" applyNumberFormat="1" applyFont="1" applyBorder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2"/>
    <xf numFmtId="0" fontId="5" fillId="0" borderId="0" xfId="0" applyFont="1" applyAlignment="1">
      <alignment horizontal="left"/>
    </xf>
    <xf numFmtId="0" fontId="6" fillId="0" borderId="0" xfId="2" applyFont="1"/>
    <xf numFmtId="0" fontId="18" fillId="0" borderId="0" xfId="2" applyFont="1" applyAlignment="1">
      <alignment vertical="center"/>
    </xf>
    <xf numFmtId="0" fontId="4" fillId="0" borderId="0" xfId="2" applyFont="1"/>
    <xf numFmtId="0" fontId="5" fillId="0" borderId="0" xfId="2" applyFont="1" applyAlignment="1">
      <alignment horizontal="left"/>
    </xf>
    <xf numFmtId="0" fontId="5" fillId="0" borderId="3" xfId="2" applyFont="1" applyBorder="1"/>
    <xf numFmtId="44" fontId="9" fillId="0" borderId="11" xfId="7" applyNumberFormat="1" applyFont="1" applyBorder="1" applyProtection="1">
      <protection locked="0"/>
    </xf>
    <xf numFmtId="167" fontId="9" fillId="0" borderId="11" xfId="7" applyNumberFormat="1" applyFont="1" applyBorder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0" fillId="0" borderId="0" xfId="0" applyProtection="1"/>
    <xf numFmtId="0" fontId="6" fillId="0" borderId="0" xfId="0" applyFont="1" applyProtection="1"/>
    <xf numFmtId="0" fontId="18" fillId="0" borderId="0" xfId="0" applyFont="1" applyProtection="1"/>
    <xf numFmtId="0" fontId="10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0" fillId="5" borderId="0" xfId="0" applyFill="1" applyProtection="1"/>
    <xf numFmtId="0" fontId="5" fillId="5" borderId="3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5" borderId="0" xfId="0" applyFont="1" applyFill="1" applyProtection="1"/>
    <xf numFmtId="44" fontId="11" fillId="0" borderId="0" xfId="0" applyNumberFormat="1" applyFont="1" applyAlignment="1" applyProtection="1">
      <alignment horizontal="right"/>
    </xf>
    <xf numFmtId="44" fontId="12" fillId="0" borderId="0" xfId="0" applyNumberFormat="1" applyFont="1" applyAlignment="1" applyProtection="1">
      <alignment horizontal="right"/>
    </xf>
    <xf numFmtId="4" fontId="9" fillId="0" borderId="0" xfId="0" applyNumberFormat="1" applyFont="1" applyProtection="1"/>
    <xf numFmtId="44" fontId="9" fillId="0" borderId="0" xfId="0" applyNumberFormat="1" applyFont="1" applyProtection="1"/>
    <xf numFmtId="44" fontId="0" fillId="0" borderId="0" xfId="0" applyNumberFormat="1" applyProtection="1"/>
    <xf numFmtId="0" fontId="3" fillId="0" borderId="0" xfId="0" applyFont="1" applyProtection="1"/>
    <xf numFmtId="4" fontId="9" fillId="0" borderId="1" xfId="0" applyNumberFormat="1" applyFont="1" applyBorder="1" applyProtection="1"/>
    <xf numFmtId="44" fontId="9" fillId="0" borderId="1" xfId="0" applyNumberFormat="1" applyFont="1" applyBorder="1" applyProtection="1"/>
    <xf numFmtId="44" fontId="0" fillId="0" borderId="1" xfId="0" applyNumberFormat="1" applyBorder="1" applyProtection="1"/>
    <xf numFmtId="0" fontId="5" fillId="0" borderId="0" xfId="0" applyFont="1" applyAlignment="1" applyProtection="1">
      <alignment horizontal="right"/>
    </xf>
    <xf numFmtId="4" fontId="3" fillId="0" borderId="0" xfId="0" applyNumberFormat="1" applyFont="1" applyProtection="1"/>
    <xf numFmtId="44" fontId="3" fillId="0" borderId="0" xfId="0" applyNumberFormat="1" applyFont="1" applyProtection="1"/>
    <xf numFmtId="0" fontId="10" fillId="0" borderId="0" xfId="0" applyFont="1" applyAlignment="1" applyProtection="1">
      <alignment horizontal="left"/>
    </xf>
    <xf numFmtId="44" fontId="12" fillId="5" borderId="3" xfId="0" applyNumberFormat="1" applyFont="1" applyFill="1" applyBorder="1" applyAlignment="1" applyProtection="1">
      <alignment horizontal="right"/>
    </xf>
    <xf numFmtId="164" fontId="9" fillId="0" borderId="0" xfId="0" applyNumberFormat="1" applyFont="1" applyProtection="1"/>
    <xf numFmtId="0" fontId="9" fillId="0" borderId="0" xfId="0" applyFont="1" applyAlignment="1" applyProtection="1">
      <alignment horizontal="left"/>
    </xf>
    <xf numFmtId="4" fontId="5" fillId="0" borderId="0" xfId="0" applyNumberFormat="1" applyFont="1" applyProtection="1"/>
    <xf numFmtId="44" fontId="0" fillId="4" borderId="3" xfId="0" applyNumberFormat="1" applyFill="1" applyBorder="1" applyProtection="1"/>
    <xf numFmtId="0" fontId="9" fillId="0" borderId="0" xfId="0" applyFont="1" applyProtection="1"/>
    <xf numFmtId="4" fontId="0" fillId="0" borderId="0" xfId="0" applyNumberFormat="1" applyProtection="1"/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left"/>
    </xf>
    <xf numFmtId="169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7" applyProtection="1"/>
    <xf numFmtId="0" fontId="6" fillId="0" borderId="0" xfId="7" applyFont="1" applyProtection="1"/>
    <xf numFmtId="44" fontId="9" fillId="0" borderId="0" xfId="7" applyNumberFormat="1" applyFont="1" applyProtection="1"/>
    <xf numFmtId="0" fontId="10" fillId="0" borderId="0" xfId="2" applyProtection="1"/>
    <xf numFmtId="0" fontId="15" fillId="0" borderId="0" xfId="2" applyFont="1" applyProtection="1"/>
    <xf numFmtId="0" fontId="25" fillId="0" borderId="10" xfId="0" applyFont="1" applyBorder="1" applyAlignment="1" applyProtection="1">
      <alignment horizontal="center"/>
    </xf>
    <xf numFmtId="0" fontId="4" fillId="5" borderId="19" xfId="2" applyFont="1" applyFill="1" applyBorder="1" applyProtection="1"/>
    <xf numFmtId="0" fontId="4" fillId="5" borderId="18" xfId="2" applyFont="1" applyFill="1" applyBorder="1" applyProtection="1"/>
    <xf numFmtId="0" fontId="4" fillId="5" borderId="20" xfId="2" applyFont="1" applyFill="1" applyBorder="1" applyProtection="1"/>
    <xf numFmtId="3" fontId="3" fillId="0" borderId="0" xfId="0" applyNumberFormat="1" applyFont="1" applyAlignment="1" applyProtection="1">
      <alignment horizontal="left"/>
    </xf>
    <xf numFmtId="0" fontId="3" fillId="0" borderId="0" xfId="7" applyBorder="1" applyProtection="1"/>
    <xf numFmtId="44" fontId="9" fillId="0" borderId="0" xfId="7" applyNumberFormat="1" applyFont="1" applyBorder="1" applyProtection="1"/>
    <xf numFmtId="166" fontId="3" fillId="0" borderId="0" xfId="7" applyNumberFormat="1" applyBorder="1" applyProtection="1"/>
    <xf numFmtId="165" fontId="5" fillId="3" borderId="3" xfId="0" applyNumberFormat="1" applyFont="1" applyFill="1" applyBorder="1" applyProtection="1"/>
    <xf numFmtId="0" fontId="5" fillId="0" borderId="0" xfId="7" applyFont="1" applyBorder="1" applyAlignment="1" applyProtection="1">
      <alignment horizontal="left"/>
    </xf>
    <xf numFmtId="14" fontId="24" fillId="0" borderId="0" xfId="0" applyNumberFormat="1" applyFont="1" applyProtection="1"/>
    <xf numFmtId="14" fontId="5" fillId="0" borderId="0" xfId="7" applyNumberFormat="1" applyFont="1" applyProtection="1"/>
    <xf numFmtId="0" fontId="5" fillId="0" borderId="0" xfId="7" applyFont="1" applyProtection="1"/>
    <xf numFmtId="0" fontId="5" fillId="0" borderId="0" xfId="7" applyFont="1" applyBorder="1" applyProtection="1"/>
    <xf numFmtId="0" fontId="21" fillId="4" borderId="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 horizontal="center"/>
    </xf>
    <xf numFmtId="3" fontId="10" fillId="0" borderId="21" xfId="0" applyNumberFormat="1" applyFont="1" applyBorder="1" applyAlignment="1">
      <alignment horizontal="right" indent="1"/>
    </xf>
    <xf numFmtId="44" fontId="10" fillId="0" borderId="21" xfId="1" applyFont="1" applyBorder="1" applyAlignment="1">
      <alignment horizontal="center"/>
    </xf>
    <xf numFmtId="44" fontId="10" fillId="0" borderId="22" xfId="1" applyFont="1" applyBorder="1" applyAlignment="1">
      <alignment horizontal="center"/>
    </xf>
    <xf numFmtId="44" fontId="5" fillId="2" borderId="23" xfId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1" xfId="0" applyBorder="1"/>
    <xf numFmtId="0" fontId="5" fillId="0" borderId="21" xfId="0" applyFont="1" applyBorder="1" applyAlignment="1">
      <alignment horizontal="right"/>
    </xf>
    <xf numFmtId="0" fontId="5" fillId="0" borderId="21" xfId="0" applyFont="1" applyBorder="1"/>
    <xf numFmtId="0" fontId="10" fillId="0" borderId="21" xfId="0" applyFont="1" applyBorder="1"/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right"/>
    </xf>
    <xf numFmtId="0" fontId="3" fillId="0" borderId="21" xfId="0" applyFont="1" applyBorder="1"/>
    <xf numFmtId="0" fontId="5" fillId="0" borderId="21" xfId="0" applyFont="1" applyBorder="1" applyAlignment="1">
      <alignment horizontal="left" wrapText="1"/>
    </xf>
    <xf numFmtId="0" fontId="5" fillId="0" borderId="0" xfId="7" applyFont="1" applyFill="1" applyBorder="1" applyAlignment="1" applyProtection="1">
      <alignment horizontal="center" wrapText="1"/>
    </xf>
    <xf numFmtId="0" fontId="0" fillId="0" borderId="0" xfId="7" applyFont="1" applyBorder="1" applyProtection="1"/>
    <xf numFmtId="4" fontId="3" fillId="0" borderId="21" xfId="0" applyNumberFormat="1" applyFont="1" applyBorder="1" applyProtection="1"/>
    <xf numFmtId="0" fontId="0" fillId="0" borderId="25" xfId="0" applyBorder="1"/>
    <xf numFmtId="44" fontId="5" fillId="2" borderId="24" xfId="1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3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0" fillId="0" borderId="0" xfId="0" applyFill="1" applyProtection="1"/>
    <xf numFmtId="44" fontId="3" fillId="0" borderId="0" xfId="0" applyNumberFormat="1" applyFont="1" applyFill="1" applyProtection="1"/>
    <xf numFmtId="3" fontId="28" fillId="0" borderId="0" xfId="0" applyNumberFormat="1" applyFont="1" applyBorder="1"/>
    <xf numFmtId="0" fontId="30" fillId="0" borderId="0" xfId="0" applyFont="1" applyProtection="1"/>
    <xf numFmtId="0" fontId="4" fillId="0" borderId="0" xfId="0" applyFont="1" applyAlignment="1" applyProtection="1">
      <alignment horizontal="left"/>
    </xf>
    <xf numFmtId="0" fontId="24" fillId="0" borderId="0" xfId="7" applyFont="1" applyBorder="1" applyProtection="1"/>
    <xf numFmtId="0" fontId="3" fillId="0" borderId="0" xfId="7" applyFont="1" applyBorder="1" applyProtection="1"/>
    <xf numFmtId="0" fontId="3" fillId="4" borderId="0" xfId="7" applyFill="1" applyProtection="1"/>
    <xf numFmtId="0" fontId="3" fillId="4" borderId="0" xfId="7" applyFill="1" applyBorder="1" applyProtection="1"/>
    <xf numFmtId="0" fontId="14" fillId="4" borderId="0" xfId="7" applyFont="1" applyFill="1" applyBorder="1" applyAlignment="1" applyProtection="1">
      <alignment vertical="center" wrapText="1"/>
    </xf>
    <xf numFmtId="0" fontId="7" fillId="4" borderId="0" xfId="7" applyFont="1" applyFill="1" applyBorder="1" applyAlignment="1" applyProtection="1">
      <alignment vertical="center" wrapText="1"/>
    </xf>
    <xf numFmtId="0" fontId="5" fillId="5" borderId="0" xfId="0" applyFont="1" applyFill="1" applyProtection="1"/>
    <xf numFmtId="44" fontId="22" fillId="0" borderId="3" xfId="0" applyNumberFormat="1" applyFont="1" applyBorder="1" applyProtection="1">
      <protection locked="0"/>
    </xf>
    <xf numFmtId="44" fontId="31" fillId="5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0" fillId="0" borderId="0" xfId="0" applyBorder="1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 vertical="center" wrapText="1"/>
    </xf>
    <xf numFmtId="2" fontId="10" fillId="0" borderId="0" xfId="9" applyNumberFormat="1" applyFont="1" applyFill="1" applyBorder="1" applyAlignment="1"/>
    <xf numFmtId="2" fontId="0" fillId="0" borderId="0" xfId="9" applyNumberFormat="1" applyFont="1" applyFill="1" applyBorder="1" applyAlignment="1"/>
    <xf numFmtId="2" fontId="3" fillId="0" borderId="0" xfId="9" applyNumberFormat="1" applyFont="1" applyFill="1" applyBorder="1" applyAlignment="1"/>
    <xf numFmtId="2" fontId="3" fillId="0" borderId="1" xfId="9" applyNumberFormat="1" applyFont="1" applyFill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 applyProtection="1">
      <alignment horizontal="right"/>
      <protection locked="0"/>
    </xf>
    <xf numFmtId="0" fontId="5" fillId="0" borderId="0" xfId="2" applyFont="1" applyBorder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44" fontId="0" fillId="0" borderId="0" xfId="0" applyNumberFormat="1" applyAlignment="1"/>
    <xf numFmtId="44" fontId="0" fillId="0" borderId="1" xfId="0" applyNumberFormat="1" applyBorder="1" applyAlignment="1"/>
    <xf numFmtId="14" fontId="24" fillId="0" borderId="0" xfId="0" applyNumberFormat="1" applyFont="1" applyAlignment="1" applyProtection="1"/>
    <xf numFmtId="0" fontId="0" fillId="0" borderId="0" xfId="0" applyAlignment="1"/>
    <xf numFmtId="0" fontId="21" fillId="4" borderId="0" xfId="0" applyFont="1" applyFill="1" applyBorder="1" applyAlignment="1">
      <alignment vertical="center" wrapText="1"/>
    </xf>
    <xf numFmtId="0" fontId="8" fillId="0" borderId="0" xfId="0" applyFont="1" applyBorder="1" applyAlignment="1"/>
    <xf numFmtId="3" fontId="0" fillId="0" borderId="0" xfId="0" applyNumberFormat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/>
    <xf numFmtId="44" fontId="5" fillId="0" borderId="0" xfId="1" applyFont="1" applyFill="1" applyBorder="1" applyAlignment="1"/>
    <xf numFmtId="2" fontId="0" fillId="0" borderId="0" xfId="0" applyNumberFormat="1" applyFill="1" applyBorder="1" applyAlignment="1"/>
    <xf numFmtId="2" fontId="3" fillId="0" borderId="0" xfId="1" applyNumberFormat="1" applyFont="1" applyFill="1" applyBorder="1" applyAlignment="1"/>
    <xf numFmtId="2" fontId="0" fillId="0" borderId="0" xfId="0" applyNumberFormat="1" applyAlignment="1"/>
    <xf numFmtId="2" fontId="0" fillId="0" borderId="1" xfId="0" applyNumberFormat="1" applyBorder="1" applyAlignment="1"/>
    <xf numFmtId="4" fontId="0" fillId="0" borderId="0" xfId="0" applyNumberFormat="1" applyAlignment="1"/>
    <xf numFmtId="4" fontId="0" fillId="0" borderId="1" xfId="0" applyNumberFormat="1" applyBorder="1" applyAlignment="1"/>
    <xf numFmtId="44" fontId="5" fillId="5" borderId="0" xfId="0" applyNumberFormat="1" applyFont="1" applyFill="1" applyAlignment="1"/>
    <xf numFmtId="0" fontId="5" fillId="0" borderId="0" xfId="0" applyFont="1" applyAlignment="1"/>
    <xf numFmtId="44" fontId="5" fillId="5" borderId="1" xfId="0" applyNumberFormat="1" applyFont="1" applyFill="1" applyBorder="1" applyAlignme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>
      <alignment horizontal="right"/>
    </xf>
    <xf numFmtId="44" fontId="5" fillId="5" borderId="26" xfId="0" applyNumberFormat="1" applyFont="1" applyFill="1" applyBorder="1" applyAlignment="1"/>
    <xf numFmtId="167" fontId="9" fillId="0" borderId="11" xfId="0" applyNumberFormat="1" applyFont="1" applyBorder="1" applyProtection="1">
      <protection locked="0"/>
    </xf>
    <xf numFmtId="0" fontId="24" fillId="0" borderId="0" xfId="0" applyFont="1" applyBorder="1"/>
    <xf numFmtId="0" fontId="0" fillId="0" borderId="0" xfId="0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32" fillId="0" borderId="0" xfId="0" applyFont="1"/>
    <xf numFmtId="0" fontId="10" fillId="0" borderId="21" xfId="0" applyNumberFormat="1" applyFont="1" applyBorder="1" applyAlignment="1"/>
    <xf numFmtId="44" fontId="0" fillId="0" borderId="0" xfId="1" applyFont="1" applyAlignment="1"/>
    <xf numFmtId="0" fontId="14" fillId="5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30" xfId="0" applyFont="1" applyFill="1" applyBorder="1" applyAlignment="1">
      <alignment horizontal="right" vertical="center" wrapText="1"/>
    </xf>
    <xf numFmtId="168" fontId="3" fillId="7" borderId="0" xfId="9" applyNumberFormat="1" applyFont="1" applyFill="1" applyProtection="1"/>
    <xf numFmtId="0" fontId="28" fillId="7" borderId="29" xfId="0" applyFont="1" applyFill="1" applyBorder="1" applyAlignment="1">
      <alignment vertical="center" wrapText="1"/>
    </xf>
    <xf numFmtId="167" fontId="9" fillId="0" borderId="32" xfId="7" applyNumberFormat="1" applyFont="1" applyBorder="1" applyProtection="1">
      <protection locked="0"/>
    </xf>
    <xf numFmtId="0" fontId="34" fillId="0" borderId="0" xfId="0" applyFont="1"/>
    <xf numFmtId="0" fontId="33" fillId="6" borderId="34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168" fontId="3" fillId="0" borderId="36" xfId="9" applyNumberFormat="1" applyFont="1" applyBorder="1" applyAlignment="1">
      <alignment horizontal="right" vertical="center" wrapText="1"/>
    </xf>
    <xf numFmtId="168" fontId="3" fillId="0" borderId="37" xfId="9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3" fillId="6" borderId="38" xfId="0" applyNumberFormat="1" applyFont="1" applyFill="1" applyBorder="1" applyAlignment="1">
      <alignment horizontal="right" vertical="center" wrapText="1"/>
    </xf>
    <xf numFmtId="3" fontId="33" fillId="6" borderId="39" xfId="0" applyNumberFormat="1" applyFont="1" applyFill="1" applyBorder="1" applyAlignment="1">
      <alignment horizontal="right" vertical="center" wrapText="1"/>
    </xf>
    <xf numFmtId="0" fontId="37" fillId="0" borderId="0" xfId="17" applyFont="1"/>
    <xf numFmtId="0" fontId="21" fillId="4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3" fontId="0" fillId="0" borderId="46" xfId="0" applyNumberFormat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3" fontId="3" fillId="0" borderId="46" xfId="0" applyNumberFormat="1" applyFont="1" applyBorder="1" applyAlignment="1">
      <alignment horizontal="right" indent="1"/>
    </xf>
    <xf numFmtId="3" fontId="3" fillId="0" borderId="45" xfId="0" applyNumberFormat="1" applyFont="1" applyBorder="1" applyAlignment="1">
      <alignment horizontal="right" indent="1"/>
    </xf>
    <xf numFmtId="44" fontId="3" fillId="0" borderId="46" xfId="1" applyFont="1" applyFill="1" applyBorder="1" applyAlignment="1">
      <alignment horizontal="center"/>
    </xf>
    <xf numFmtId="44" fontId="3" fillId="0" borderId="45" xfId="1" applyFont="1" applyFill="1" applyBorder="1" applyAlignment="1">
      <alignment horizontal="center"/>
    </xf>
    <xf numFmtId="44" fontId="3" fillId="0" borderId="46" xfId="1" applyFont="1" applyFill="1" applyBorder="1" applyProtection="1"/>
    <xf numFmtId="44" fontId="3" fillId="0" borderId="45" xfId="1" applyFont="1" applyFill="1" applyBorder="1" applyProtection="1"/>
    <xf numFmtId="44" fontId="5" fillId="0" borderId="46" xfId="1" applyFont="1" applyFill="1" applyBorder="1" applyAlignment="1">
      <alignment horizontal="center"/>
    </xf>
    <xf numFmtId="44" fontId="5" fillId="0" borderId="45" xfId="1" applyFont="1" applyFill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44" fontId="0" fillId="0" borderId="46" xfId="0" applyNumberFormat="1" applyBorder="1" applyAlignment="1">
      <alignment horizontal="center"/>
    </xf>
    <xf numFmtId="44" fontId="0" fillId="0" borderId="45" xfId="0" applyNumberFormat="1" applyBorder="1" applyAlignment="1">
      <alignment horizontal="center"/>
    </xf>
    <xf numFmtId="44" fontId="0" fillId="0" borderId="47" xfId="0" applyNumberFormat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165" fontId="38" fillId="4" borderId="46" xfId="0" applyNumberFormat="1" applyFont="1" applyFill="1" applyBorder="1" applyAlignment="1">
      <alignment horizontal="center"/>
    </xf>
    <xf numFmtId="165" fontId="38" fillId="4" borderId="45" xfId="0" applyNumberFormat="1" applyFont="1" applyFill="1" applyBorder="1" applyAlignment="1">
      <alignment horizontal="center"/>
    </xf>
    <xf numFmtId="44" fontId="0" fillId="0" borderId="49" xfId="0" applyNumberFormat="1" applyBorder="1" applyAlignment="1">
      <alignment horizontal="center"/>
    </xf>
    <xf numFmtId="44" fontId="0" fillId="0" borderId="50" xfId="0" applyNumberFormat="1" applyBorder="1" applyAlignment="1">
      <alignment horizontal="center"/>
    </xf>
    <xf numFmtId="44" fontId="38" fillId="4" borderId="46" xfId="0" applyNumberFormat="1" applyFont="1" applyFill="1" applyBorder="1"/>
    <xf numFmtId="44" fontId="38" fillId="4" borderId="45" xfId="0" applyNumberFormat="1" applyFont="1" applyFill="1" applyBorder="1"/>
    <xf numFmtId="44" fontId="0" fillId="4" borderId="46" xfId="0" applyNumberFormat="1" applyFill="1" applyBorder="1"/>
    <xf numFmtId="44" fontId="0" fillId="4" borderId="45" xfId="0" applyNumberFormat="1" applyFill="1" applyBorder="1"/>
    <xf numFmtId="165" fontId="0" fillId="0" borderId="48" xfId="0" applyNumberFormat="1" applyBorder="1" applyAlignment="1">
      <alignment horizontal="center"/>
    </xf>
    <xf numFmtId="44" fontId="3" fillId="0" borderId="48" xfId="1" applyFont="1" applyFill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0" fontId="7" fillId="4" borderId="43" xfId="0" applyFont="1" applyFill="1" applyBorder="1" applyAlignment="1">
      <alignment horizontal="center" vertical="center" wrapText="1"/>
    </xf>
    <xf numFmtId="0" fontId="0" fillId="0" borderId="45" xfId="0" applyBorder="1"/>
    <xf numFmtId="0" fontId="5" fillId="0" borderId="45" xfId="0" applyFont="1" applyBorder="1" applyAlignment="1">
      <alignment horizontal="right"/>
    </xf>
    <xf numFmtId="0" fontId="5" fillId="0" borderId="51" xfId="0" applyFont="1" applyBorder="1"/>
    <xf numFmtId="0" fontId="5" fillId="0" borderId="45" xfId="0" applyFont="1" applyBorder="1"/>
    <xf numFmtId="0" fontId="3" fillId="0" borderId="45" xfId="0" applyFont="1" applyBorder="1"/>
    <xf numFmtId="0" fontId="3" fillId="0" borderId="45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9" fillId="0" borderId="45" xfId="0" applyFont="1" applyBorder="1" applyAlignment="1" applyProtection="1">
      <alignment horizontal="left"/>
      <protection locked="0"/>
    </xf>
    <xf numFmtId="4" fontId="5" fillId="0" borderId="45" xfId="0" applyNumberFormat="1" applyFont="1" applyBorder="1"/>
    <xf numFmtId="0" fontId="9" fillId="0" borderId="45" xfId="0" applyFont="1" applyBorder="1"/>
    <xf numFmtId="0" fontId="9" fillId="0" borderId="48" xfId="0" applyFont="1" applyBorder="1" applyAlignment="1" applyProtection="1">
      <alignment horizontal="left"/>
      <protection locked="0"/>
    </xf>
    <xf numFmtId="0" fontId="0" fillId="0" borderId="45" xfId="0" applyBorder="1" applyAlignment="1">
      <alignment horizontal="right"/>
    </xf>
    <xf numFmtId="0" fontId="3" fillId="0" borderId="48" xfId="0" applyFont="1" applyBorder="1"/>
    <xf numFmtId="0" fontId="5" fillId="0" borderId="45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167" fontId="9" fillId="0" borderId="52" xfId="0" applyNumberFormat="1" applyFont="1" applyFill="1" applyBorder="1" applyProtection="1"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0" xfId="0" applyFont="1" applyFill="1" applyAlignment="1" applyProtection="1">
      <alignment horizontal="left"/>
      <protection locked="0"/>
    </xf>
    <xf numFmtId="4" fontId="3" fillId="0" borderId="0" xfId="0" applyNumberFormat="1" applyFont="1" applyFill="1" applyProtection="1">
      <protection locked="0"/>
    </xf>
    <xf numFmtId="44" fontId="9" fillId="0" borderId="0" xfId="0" applyNumberFormat="1" applyFont="1" applyFill="1" applyProtection="1">
      <protection locked="0"/>
    </xf>
    <xf numFmtId="44" fontId="0" fillId="0" borderId="0" xfId="0" applyNumberFormat="1" applyFill="1" applyProtection="1"/>
    <xf numFmtId="0" fontId="3" fillId="0" borderId="0" xfId="0" applyFont="1" applyFill="1" applyAlignment="1" applyProtection="1">
      <alignment horizontal="left" wrapText="1"/>
      <protection locked="0"/>
    </xf>
    <xf numFmtId="44" fontId="3" fillId="5" borderId="46" xfId="1" applyFont="1" applyFill="1" applyBorder="1" applyAlignment="1">
      <alignment horizontal="center"/>
    </xf>
    <xf numFmtId="44" fontId="3" fillId="5" borderId="45" xfId="1" applyFont="1" applyFill="1" applyBorder="1" applyAlignment="1">
      <alignment horizontal="center"/>
    </xf>
    <xf numFmtId="44" fontId="3" fillId="5" borderId="47" xfId="1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44" fontId="5" fillId="0" borderId="3" xfId="0" applyNumberFormat="1" applyFont="1" applyBorder="1" applyProtection="1"/>
    <xf numFmtId="4" fontId="3" fillId="0" borderId="1" xfId="0" applyNumberFormat="1" applyFont="1" applyFill="1" applyBorder="1" applyProtection="1">
      <protection locked="0"/>
    </xf>
    <xf numFmtId="44" fontId="9" fillId="0" borderId="1" xfId="0" applyNumberFormat="1" applyFont="1" applyFill="1" applyBorder="1" applyProtection="1">
      <protection locked="0"/>
    </xf>
    <xf numFmtId="44" fontId="0" fillId="0" borderId="1" xfId="0" applyNumberFormat="1" applyFill="1" applyBorder="1" applyProtection="1"/>
    <xf numFmtId="0" fontId="13" fillId="0" borderId="0" xfId="0" applyFont="1" applyAlignment="1" applyProtection="1">
      <alignment horizontal="right"/>
    </xf>
    <xf numFmtId="0" fontId="14" fillId="5" borderId="9" xfId="0" applyFont="1" applyFill="1" applyBorder="1" applyAlignment="1" applyProtection="1">
      <alignment horizontal="center"/>
    </xf>
    <xf numFmtId="0" fontId="14" fillId="5" borderId="15" xfId="0" applyFont="1" applyFill="1" applyBorder="1" applyAlignment="1" applyProtection="1">
      <alignment horizontal="center"/>
    </xf>
    <xf numFmtId="0" fontId="14" fillId="5" borderId="16" xfId="0" applyFont="1" applyFill="1" applyBorder="1" applyAlignment="1" applyProtection="1">
      <alignment horizontal="center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horizontal="left" vertical="center"/>
    </xf>
    <xf numFmtId="0" fontId="20" fillId="0" borderId="56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7" xfId="0" applyFont="1" applyBorder="1" applyAlignment="1" applyProtection="1">
      <alignment horizontal="left" vertical="center"/>
    </xf>
    <xf numFmtId="0" fontId="7" fillId="0" borderId="0" xfId="0" applyFont="1" applyAlignment="1">
      <alignment horizont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5" fillId="0" borderId="0" xfId="7" applyFont="1" applyBorder="1" applyAlignment="1" applyProtection="1">
      <alignment horizontal="center"/>
    </xf>
    <xf numFmtId="0" fontId="3" fillId="0" borderId="31" xfId="7" applyBorder="1" applyAlignment="1" applyProtection="1">
      <alignment horizontal="left" vertical="center" wrapText="1"/>
    </xf>
    <xf numFmtId="0" fontId="10" fillId="0" borderId="3" xfId="2" applyBorder="1" applyAlignment="1" applyProtection="1">
      <alignment horizontal="left"/>
      <protection locked="0"/>
    </xf>
    <xf numFmtId="0" fontId="14" fillId="4" borderId="2" xfId="2" applyFont="1" applyFill="1" applyBorder="1" applyAlignment="1">
      <alignment horizontal="left" vertical="center"/>
    </xf>
    <xf numFmtId="0" fontId="14" fillId="4" borderId="4" xfId="2" applyFont="1" applyFill="1" applyBorder="1" applyAlignment="1">
      <alignment horizontal="left" vertical="center"/>
    </xf>
    <xf numFmtId="0" fontId="14" fillId="4" borderId="5" xfId="2" applyFont="1" applyFill="1" applyBorder="1" applyAlignment="1">
      <alignment horizontal="left" vertical="center"/>
    </xf>
    <xf numFmtId="0" fontId="10" fillId="0" borderId="0" xfId="2" applyAlignment="1">
      <alignment horizontal="left"/>
    </xf>
    <xf numFmtId="0" fontId="5" fillId="4" borderId="40" xfId="2" applyFont="1" applyFill="1" applyBorder="1" applyAlignment="1">
      <alignment horizontal="center" vertical="center" wrapText="1"/>
    </xf>
    <xf numFmtId="0" fontId="5" fillId="4" borderId="41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53" xfId="2" applyFont="1" applyFill="1" applyBorder="1" applyAlignment="1">
      <alignment horizontal="center" vertical="center" wrapText="1"/>
    </xf>
    <xf numFmtId="0" fontId="5" fillId="4" borderId="54" xfId="2" applyFont="1" applyFill="1" applyBorder="1" applyAlignment="1">
      <alignment horizontal="center" vertical="center" wrapText="1"/>
    </xf>
  </cellXfs>
  <cellStyles count="18">
    <cellStyle name="Comma" xfId="9" builtinId="3"/>
    <cellStyle name="Comma 2" xfId="8"/>
    <cellStyle name="Comma 3" xfId="11"/>
    <cellStyle name="Currency" xfId="1" builtinId="4"/>
    <cellStyle name="Currency 2" xfId="12"/>
    <cellStyle name="Currency 6 3 2" xfId="15"/>
    <cellStyle name="Hyperlink" xfId="17" builtinId="8"/>
    <cellStyle name="Normal" xfId="0" builtinId="0"/>
    <cellStyle name="Normal 13 5 2" xfId="14"/>
    <cellStyle name="Normal 16" xfId="7"/>
    <cellStyle name="Normal 2" xfId="2"/>
    <cellStyle name="Normal 3" xfId="3"/>
    <cellStyle name="Normal 4" xfId="4"/>
    <cellStyle name="Normal 5" xfId="5"/>
    <cellStyle name="Normal 6" xfId="6"/>
    <cellStyle name="Normal 7" xfId="10"/>
    <cellStyle name="Normal 7 2" xfId="16"/>
    <cellStyle name="Percent 2" xfId="1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3</xdr:row>
      <xdr:rowOff>85725</xdr:rowOff>
    </xdr:from>
    <xdr:to>
      <xdr:col>5</xdr:col>
      <xdr:colOff>369432</xdr:colOff>
      <xdr:row>8</xdr:row>
      <xdr:rowOff>117421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5F14E4-1AC8-4D0B-9088-D95DFF3D8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0" y="571500"/>
          <a:ext cx="2798307" cy="84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1935078</xdr:colOff>
      <xdr:row>1</xdr:row>
      <xdr:rowOff>50132</xdr:rowOff>
    </xdr:from>
    <xdr:to>
      <xdr:col>4</xdr:col>
      <xdr:colOff>982579</xdr:colOff>
      <xdr:row>4</xdr:row>
      <xdr:rowOff>50132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62761E-3FC3-491B-84CB-805017D9AF4F}"/>
            </a:ext>
          </a:extLst>
        </xdr:cNvPr>
        <xdr:cNvSpPr/>
      </xdr:nvSpPr>
      <xdr:spPr>
        <a:xfrm>
          <a:off x="6657473" y="210553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9</xdr:col>
      <xdr:colOff>1082843</xdr:colOff>
      <xdr:row>9</xdr:row>
      <xdr:rowOff>150395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785F70-689D-4313-8E0B-10F7FB8E2FC6}"/>
            </a:ext>
          </a:extLst>
        </xdr:cNvPr>
        <xdr:cNvSpPr/>
      </xdr:nvSpPr>
      <xdr:spPr>
        <a:xfrm>
          <a:off x="11269579" y="1263316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1082843</xdr:colOff>
      <xdr:row>8</xdr:row>
      <xdr:rowOff>310816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0B18D-137F-42BF-83F5-165DD233BA84}"/>
            </a:ext>
          </a:extLst>
        </xdr:cNvPr>
        <xdr:cNvSpPr/>
      </xdr:nvSpPr>
      <xdr:spPr>
        <a:xfrm>
          <a:off x="10106526" y="1102895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9</xdr:col>
      <xdr:colOff>471238</xdr:colOff>
      <xdr:row>9</xdr:row>
      <xdr:rowOff>20052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08C05-2DFB-4988-A39C-B4E6ACB83D1F}"/>
            </a:ext>
          </a:extLst>
        </xdr:cNvPr>
        <xdr:cNvSpPr/>
      </xdr:nvSpPr>
      <xdr:spPr>
        <a:xfrm>
          <a:off x="10086474" y="1243263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10</xdr:col>
      <xdr:colOff>471238</xdr:colOff>
      <xdr:row>8</xdr:row>
      <xdr:rowOff>320841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5FACC-9D4F-422C-A9C4-D65E1171FC4C}"/>
            </a:ext>
          </a:extLst>
        </xdr:cNvPr>
        <xdr:cNvSpPr/>
      </xdr:nvSpPr>
      <xdr:spPr>
        <a:xfrm>
          <a:off x="11199395" y="1343526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310816</xdr:colOff>
      <xdr:row>6</xdr:row>
      <xdr:rowOff>120315</xdr:rowOff>
    </xdr:from>
    <xdr:to>
      <xdr:col>8</xdr:col>
      <xdr:colOff>230606</xdr:colOff>
      <xdr:row>9</xdr:row>
      <xdr:rowOff>120315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18D76-CD06-4BC9-BF41-38087AE555AD}"/>
            </a:ext>
          </a:extLst>
        </xdr:cNvPr>
        <xdr:cNvSpPr/>
      </xdr:nvSpPr>
      <xdr:spPr>
        <a:xfrm>
          <a:off x="9966158" y="1223210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123825</xdr:rowOff>
    </xdr:from>
    <xdr:to>
      <xdr:col>8</xdr:col>
      <xdr:colOff>349418</xdr:colOff>
      <xdr:row>7</xdr:row>
      <xdr:rowOff>67176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9BDB2-9406-4BBE-83DF-FF1BAEA48BC6}"/>
            </a:ext>
          </a:extLst>
        </xdr:cNvPr>
        <xdr:cNvSpPr/>
      </xdr:nvSpPr>
      <xdr:spPr>
        <a:xfrm>
          <a:off x="9086850" y="781050"/>
          <a:ext cx="1082843" cy="5815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Back to TOC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data%20transfer\Estimates\2020\Wake%20County%20NC\Wake%20County%20Government-Final%20(3-31-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rym\AppData\Local\Microsoft\Windows\Temporary%20Internet%20Files\Content.Outlook\XV10LDVJ\Copy%20of%20EXHIBIT%20B_rev.5%2010.26.15%20%20Pricing%20Information%20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data%20transfer\Estimates\2016\PNC\PNC_Janitorial%20Services%20R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Analysis"/>
      <sheetName val="SalesForce"/>
      <sheetName val="FACT FINDER"/>
      <sheetName val="FLOOR SPACE BREAKDOWN"/>
      <sheetName val="NOTES &amp; DETAILS"/>
      <sheetName val="Cost Est Detail (CBD)"/>
      <sheetName val="CBD Staffing"/>
      <sheetName val="Base Pricing - CBD"/>
      <sheetName val="CBD Office Credit"/>
      <sheetName val="CBD Central Waste Credit"/>
      <sheetName val="Credit for Non-Replacement (CBD"/>
      <sheetName val="Misc Pricing (CBD)"/>
      <sheetName val="Pricing Assumptions (CBD)"/>
      <sheetName val="Roll-up (CBD)"/>
      <sheetName val="Cost Est Detail (DT)"/>
      <sheetName val="Downtown Staffing"/>
      <sheetName val="Base Pricing - Downtown"/>
      <sheetName val="Downtown Office Credit"/>
      <sheetName val="Downtown Central Waste Credit"/>
      <sheetName val="Credit for Non-Replacement (DT)"/>
      <sheetName val="Misc Pricing (DT)"/>
      <sheetName val="Pricing Assumptions (DT)"/>
      <sheetName val="Roll-up (DT)"/>
      <sheetName val="Sub Cost Est"/>
      <sheetName val="INITIAL CLEANING"/>
      <sheetName val="P&amp;L"/>
      <sheetName val="CAR"/>
      <sheetName val="EQUIPMENT SELECTION"/>
      <sheetName val="T&amp;I"/>
      <sheetName val="FL Service Tax"/>
      <sheetName val="MIN WAGE"/>
      <sheetName val="Budget Summary"/>
      <sheetName val="Job Cost Information"/>
      <sheetName val="Supply Profile"/>
      <sheetName val="TEAM Time New Account Form"/>
      <sheetName val="Descriptions"/>
    </sheetNames>
    <sheetDataSet>
      <sheetData sheetId="0"/>
      <sheetData sheetId="1"/>
      <sheetData sheetId="2"/>
      <sheetData sheetId="3"/>
      <sheetData sheetId="4"/>
      <sheetData sheetId="5">
        <row r="5">
          <cell r="G5">
            <v>2756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>
            <v>10.5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H7" t="str">
            <v>North Carolina</v>
          </cell>
        </row>
        <row r="17">
          <cell r="C17">
            <v>121144.07282240201</v>
          </cell>
        </row>
        <row r="18">
          <cell r="C18">
            <v>5714.7851775980007</v>
          </cell>
          <cell r="G18">
            <v>0</v>
          </cell>
        </row>
        <row r="19">
          <cell r="C19">
            <v>126858.85800000001</v>
          </cell>
          <cell r="G19">
            <v>0</v>
          </cell>
        </row>
        <row r="20">
          <cell r="G20">
            <v>0</v>
          </cell>
        </row>
        <row r="21">
          <cell r="C21">
            <v>5216.57</v>
          </cell>
        </row>
        <row r="22">
          <cell r="C22">
            <v>0</v>
          </cell>
        </row>
        <row r="23">
          <cell r="C23">
            <v>465</v>
          </cell>
        </row>
        <row r="24">
          <cell r="C24">
            <v>0</v>
          </cell>
        </row>
        <row r="25">
          <cell r="C25">
            <v>509.05799999999999</v>
          </cell>
        </row>
        <row r="26">
          <cell r="C26">
            <v>1799.64</v>
          </cell>
        </row>
        <row r="27">
          <cell r="C27">
            <v>5714.7851775980007</v>
          </cell>
        </row>
        <row r="28">
          <cell r="C28">
            <v>0</v>
          </cell>
        </row>
        <row r="29">
          <cell r="C29">
            <v>70.17</v>
          </cell>
        </row>
        <row r="30">
          <cell r="C30">
            <v>455.68</v>
          </cell>
        </row>
        <row r="31">
          <cell r="C31">
            <v>165</v>
          </cell>
        </row>
        <row r="32">
          <cell r="C32">
            <v>501.67</v>
          </cell>
        </row>
        <row r="33">
          <cell r="C33">
            <v>0</v>
          </cell>
        </row>
        <row r="34">
          <cell r="C34">
            <v>286.67</v>
          </cell>
        </row>
        <row r="35">
          <cell r="C35">
            <v>395</v>
          </cell>
        </row>
        <row r="36">
          <cell r="C36">
            <v>14258.79</v>
          </cell>
        </row>
        <row r="37">
          <cell r="C37">
            <v>4879.058</v>
          </cell>
        </row>
        <row r="38">
          <cell r="C38">
            <v>468.33</v>
          </cell>
        </row>
        <row r="41">
          <cell r="B41" t="str">
            <v>Cleaners</v>
          </cell>
          <cell r="C41">
            <v>5</v>
          </cell>
          <cell r="D41">
            <v>6426.12</v>
          </cell>
          <cell r="E41">
            <v>296.59000000000003</v>
          </cell>
        </row>
        <row r="42">
          <cell r="B42" t="str">
            <v>Porters</v>
          </cell>
          <cell r="C42">
            <v>5</v>
          </cell>
          <cell r="D42">
            <v>10</v>
          </cell>
          <cell r="E42">
            <v>0</v>
          </cell>
        </row>
        <row r="62">
          <cell r="B62" t="str">
            <v>Supervisors</v>
          </cell>
          <cell r="C62">
            <v>5</v>
          </cell>
          <cell r="D62">
            <v>12</v>
          </cell>
          <cell r="E62">
            <v>0</v>
          </cell>
        </row>
        <row r="66">
          <cell r="B66" t="str">
            <v>TILE, BUFF</v>
          </cell>
          <cell r="D66">
            <v>10</v>
          </cell>
          <cell r="E66">
            <v>318.06</v>
          </cell>
        </row>
        <row r="67">
          <cell r="B67" t="str">
            <v>TILE, SCRUB</v>
          </cell>
          <cell r="D67">
            <v>10</v>
          </cell>
          <cell r="E67">
            <v>26.99</v>
          </cell>
        </row>
        <row r="68">
          <cell r="B68" t="str">
            <v>TILE, STRIP</v>
          </cell>
          <cell r="D68">
            <v>10</v>
          </cell>
          <cell r="E68">
            <v>74.209999999999994</v>
          </cell>
        </row>
        <row r="69">
          <cell r="B69" t="str">
            <v>SCRUB RESTROOMS</v>
          </cell>
          <cell r="D69">
            <v>10</v>
          </cell>
          <cell r="E69">
            <v>82.97</v>
          </cell>
        </row>
        <row r="70">
          <cell r="B70" t="str">
            <v>CARPET, BONNET</v>
          </cell>
          <cell r="D70">
            <v>10</v>
          </cell>
          <cell r="E70">
            <v>28.5</v>
          </cell>
        </row>
        <row r="71">
          <cell r="B71" t="str">
            <v>CARPET, EXTRACT</v>
          </cell>
          <cell r="D71">
            <v>10</v>
          </cell>
          <cell r="E71">
            <v>45.6</v>
          </cell>
        </row>
        <row r="72">
          <cell r="B72" t="str">
            <v>WINDOWS</v>
          </cell>
          <cell r="D72">
            <v>12</v>
          </cell>
          <cell r="E72">
            <v>0</v>
          </cell>
        </row>
        <row r="77">
          <cell r="G77">
            <v>41305976.704000011</v>
          </cell>
        </row>
      </sheetData>
      <sheetData sheetId="32">
        <row r="34">
          <cell r="W34">
            <v>7</v>
          </cell>
          <cell r="X34">
            <v>30.333333333333332</v>
          </cell>
        </row>
        <row r="35">
          <cell r="W35">
            <v>6</v>
          </cell>
          <cell r="X35">
            <v>26</v>
          </cell>
        </row>
        <row r="36">
          <cell r="W36">
            <v>5</v>
          </cell>
          <cell r="X36">
            <v>21.666666666666664</v>
          </cell>
        </row>
        <row r="37">
          <cell r="W37">
            <v>4</v>
          </cell>
          <cell r="X37">
            <v>17.333333333333332</v>
          </cell>
        </row>
        <row r="38">
          <cell r="W38">
            <v>3</v>
          </cell>
          <cell r="X38">
            <v>13</v>
          </cell>
        </row>
        <row r="39">
          <cell r="W39">
            <v>2</v>
          </cell>
          <cell r="X39">
            <v>8.6666666666666661</v>
          </cell>
        </row>
        <row r="40">
          <cell r="W40">
            <v>1</v>
          </cell>
          <cell r="X40">
            <v>4.333333333333333</v>
          </cell>
        </row>
        <row r="67">
          <cell r="F67">
            <v>41300760.163999997</v>
          </cell>
        </row>
      </sheetData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-SCOPE PRICING"/>
      <sheetName val="Sheet 1- Dayporter"/>
      <sheetName val="DM-C&amp;I Current Price"/>
    </sheetNames>
    <sheetDataSet>
      <sheetData sheetId="0" refreshError="1"/>
      <sheetData sheetId="1" refreshError="1">
        <row r="3">
          <cell r="V3" t="str">
            <v>Self Perform</v>
          </cell>
        </row>
        <row r="4">
          <cell r="V4" t="str">
            <v>Self Perform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nd To Respond Instructions"/>
      <sheetName val="Submit Response Instructions"/>
      <sheetName val="DV_sheet_"/>
      <sheetName val="1 Preliminary Requirements"/>
      <sheetName val="2 Introduction and Background"/>
      <sheetName val="3 Project Timeline"/>
      <sheetName val="4 Request for Proposal Quest..."/>
      <sheetName val="5 Business Up For Bid"/>
    </sheetNames>
    <sheetDataSet>
      <sheetData sheetId="0" refreshError="1"/>
      <sheetData sheetId="1" refreshError="1"/>
      <sheetData sheetId="2">
        <row r="1">
          <cell r="A1" t="str">
            <v>Yes</v>
          </cell>
          <cell r="B1" t="str">
            <v>Not applicable; we have a contract with PNC.</v>
          </cell>
          <cell r="C1" t="str">
            <v>None; we agree to all sections.</v>
          </cell>
          <cell r="D1" t="str">
            <v>Northeast (NY, NJ, etc.)</v>
          </cell>
          <cell r="E1" t="str">
            <v>Snow and ice removal</v>
          </cell>
          <cell r="F1" t="str">
            <v>Private</v>
          </cell>
        </row>
        <row r="2">
          <cell r="A2" t="str">
            <v>No</v>
          </cell>
          <cell r="B2" t="str">
            <v>Yes, we agree with the terms.</v>
          </cell>
          <cell r="C2" t="str">
            <v>1. Provision of Services</v>
          </cell>
          <cell r="D2" t="str">
            <v>Southeast (NC, SC, GA, etc.)</v>
          </cell>
          <cell r="E2" t="str">
            <v>Smoke and fire damage repairs</v>
          </cell>
          <cell r="F2" t="str">
            <v>Publicly Traded</v>
          </cell>
        </row>
        <row r="3">
          <cell r="B3" t="str">
            <v>No, we do not agree with terms.</v>
          </cell>
          <cell r="C3" t="str">
            <v>2. Term of Agreement</v>
          </cell>
          <cell r="D3" t="str">
            <v>Middle Atlantic (PA, VA, MD, etc.)</v>
          </cell>
          <cell r="E3" t="str">
            <v>Furniture moving</v>
          </cell>
        </row>
        <row r="4">
          <cell r="C4" t="str">
            <v>3. Termination</v>
          </cell>
          <cell r="D4" t="str">
            <v>Midwest (IL, IN, etc.)</v>
          </cell>
          <cell r="E4" t="str">
            <v>Water damage (i.e. flooding) repairs</v>
          </cell>
        </row>
        <row r="5">
          <cell r="C5" t="str">
            <v>4. Nonexclusivity</v>
          </cell>
          <cell r="D5" t="str">
            <v>Southwest (NM, AZ, etc.)</v>
          </cell>
          <cell r="E5" t="str">
            <v>Furniture moving</v>
          </cell>
        </row>
        <row r="6">
          <cell r="C6" t="str">
            <v>5. Approvals and Consents</v>
          </cell>
          <cell r="D6" t="str">
            <v>Northwest (WA, OR, etc.)</v>
          </cell>
          <cell r="E6" t="str">
            <v>Dock attendant</v>
          </cell>
        </row>
        <row r="7">
          <cell r="C7" t="str">
            <v>7. Warranties</v>
          </cell>
          <cell r="D7" t="str">
            <v>West Coast (CA)</v>
          </cell>
          <cell r="E7" t="str">
            <v>Light maintenance (e.g. watering plants)</v>
          </cell>
        </row>
        <row r="8">
          <cell r="C8" t="str">
            <v>8. Confidentiality</v>
          </cell>
          <cell r="E8" t="str">
            <v>Painting</v>
          </cell>
        </row>
        <row r="9">
          <cell r="C9" t="str">
            <v>9. Indemnity</v>
          </cell>
          <cell r="E9" t="str">
            <v>Oher (describe in space provided)</v>
          </cell>
        </row>
        <row r="10">
          <cell r="C10" t="str">
            <v>10. Insurance</v>
          </cell>
        </row>
        <row r="11">
          <cell r="C11" t="str">
            <v>12. Due Diligence and Compliance Support</v>
          </cell>
        </row>
        <row r="12">
          <cell r="C12" t="str">
            <v>13. Relationship Management</v>
          </cell>
        </row>
        <row r="13">
          <cell r="C13" t="str">
            <v>14. Miscellaneous</v>
          </cell>
        </row>
        <row r="14">
          <cell r="C14" t="str">
            <v>Attachment A (Includes SOW, cleaning specs, Green and Enhanced Cleaning reqr, etc.)</v>
          </cell>
        </row>
        <row r="15">
          <cell r="C15" t="str">
            <v>Attachment B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14"/>
  <sheetViews>
    <sheetView showGridLines="0" zoomScale="95" zoomScaleNormal="95" workbookViewId="0">
      <selection activeCell="B13" sqref="B13:G13"/>
    </sheetView>
  </sheetViews>
  <sheetFormatPr defaultColWidth="9.1328125" defaultRowHeight="12.75" x14ac:dyDescent="0.35"/>
  <cols>
    <col min="1" max="1" width="3.73046875" style="60" customWidth="1"/>
    <col min="2" max="2" width="49.73046875" style="60" customWidth="1"/>
    <col min="3" max="3" width="18.265625" style="60" customWidth="1"/>
    <col min="4" max="4" width="16.265625" style="60" bestFit="1" customWidth="1"/>
    <col min="5" max="5" width="15.73046875" style="60" bestFit="1" customWidth="1"/>
    <col min="6" max="6" width="9.1328125" style="60"/>
    <col min="7" max="7" width="19.73046875" style="60" customWidth="1"/>
    <col min="8" max="16384" width="9.1328125" style="60"/>
  </cols>
  <sheetData>
    <row r="1" spans="1:7" ht="13.15" customHeight="1" x14ac:dyDescent="0.35">
      <c r="A1" s="20"/>
      <c r="B1" s="20"/>
      <c r="C1" s="20"/>
      <c r="D1" s="20"/>
      <c r="E1" s="20"/>
    </row>
    <row r="2" spans="1:7" ht="17.649999999999999" x14ac:dyDescent="0.5">
      <c r="A2" s="20"/>
      <c r="B2" s="21" t="s">
        <v>160</v>
      </c>
      <c r="C2" s="61"/>
      <c r="D2" s="61"/>
      <c r="E2" s="61"/>
      <c r="F2" s="243"/>
      <c r="G2" s="243"/>
    </row>
    <row r="3" spans="1:7" ht="13.15" thickBot="1" x14ac:dyDescent="0.4">
      <c r="A3" s="20"/>
    </row>
    <row r="4" spans="1:7" ht="26.25" customHeight="1" thickBot="1" x14ac:dyDescent="0.45">
      <c r="A4" s="20"/>
      <c r="B4" s="256" t="s">
        <v>110</v>
      </c>
      <c r="C4" s="257"/>
      <c r="D4" s="257"/>
      <c r="E4" s="257"/>
      <c r="F4" s="257"/>
      <c r="G4" s="258"/>
    </row>
    <row r="5" spans="1:7" ht="15.4" thickBot="1" x14ac:dyDescent="0.45">
      <c r="A5" s="20"/>
      <c r="B5" s="62"/>
      <c r="C5" s="62"/>
      <c r="D5" s="62"/>
      <c r="E5" s="62"/>
      <c r="F5" s="62"/>
      <c r="G5" s="62"/>
    </row>
    <row r="6" spans="1:7" ht="23.25" customHeight="1" x14ac:dyDescent="0.6">
      <c r="A6" s="20"/>
      <c r="B6" s="244" t="s">
        <v>54</v>
      </c>
      <c r="C6" s="245"/>
      <c r="D6" s="245"/>
      <c r="E6" s="245"/>
      <c r="F6" s="245"/>
      <c r="G6" s="246"/>
    </row>
    <row r="7" spans="1:7" ht="37.5" customHeight="1" x14ac:dyDescent="0.35">
      <c r="A7" s="20"/>
      <c r="B7" s="259" t="s">
        <v>55</v>
      </c>
      <c r="C7" s="260"/>
      <c r="D7" s="260"/>
      <c r="E7" s="260"/>
      <c r="F7" s="260"/>
      <c r="G7" s="261"/>
    </row>
    <row r="8" spans="1:7" ht="37.5" customHeight="1" x14ac:dyDescent="0.35">
      <c r="A8" s="20"/>
      <c r="B8" s="253" t="s">
        <v>120</v>
      </c>
      <c r="C8" s="254"/>
      <c r="D8" s="254"/>
      <c r="E8" s="254"/>
      <c r="F8" s="254"/>
      <c r="G8" s="255"/>
    </row>
    <row r="9" spans="1:7" ht="23.25" customHeight="1" x14ac:dyDescent="0.35">
      <c r="A9" s="20"/>
      <c r="B9" s="253" t="s">
        <v>109</v>
      </c>
      <c r="C9" s="254"/>
      <c r="D9" s="254"/>
      <c r="E9" s="254"/>
      <c r="F9" s="254"/>
      <c r="G9" s="255"/>
    </row>
    <row r="10" spans="1:7" ht="43.9" customHeight="1" x14ac:dyDescent="0.35">
      <c r="A10" s="20"/>
      <c r="B10" s="262" t="s">
        <v>222</v>
      </c>
      <c r="C10" s="263"/>
      <c r="D10" s="263"/>
      <c r="E10" s="263"/>
      <c r="F10" s="263"/>
      <c r="G10" s="264"/>
    </row>
    <row r="11" spans="1:7" ht="43.9" customHeight="1" x14ac:dyDescent="0.35">
      <c r="A11" s="20"/>
      <c r="B11" s="250" t="s">
        <v>121</v>
      </c>
      <c r="C11" s="251"/>
      <c r="D11" s="251"/>
      <c r="E11" s="251"/>
      <c r="F11" s="251"/>
      <c r="G11" s="252"/>
    </row>
    <row r="12" spans="1:7" ht="91.5" customHeight="1" x14ac:dyDescent="0.35">
      <c r="A12" s="20"/>
      <c r="B12" s="250" t="s">
        <v>177</v>
      </c>
      <c r="C12" s="251"/>
      <c r="D12" s="251"/>
      <c r="E12" s="251"/>
      <c r="F12" s="251"/>
      <c r="G12" s="252"/>
    </row>
    <row r="13" spans="1:7" ht="43.9" customHeight="1" x14ac:dyDescent="0.35">
      <c r="A13" s="20"/>
      <c r="B13" s="247" t="s">
        <v>122</v>
      </c>
      <c r="C13" s="248"/>
      <c r="D13" s="248"/>
      <c r="E13" s="248"/>
      <c r="F13" s="248"/>
      <c r="G13" s="249"/>
    </row>
    <row r="14" spans="1:7" ht="23.65" customHeight="1" thickBot="1" x14ac:dyDescent="0.45">
      <c r="A14" s="20"/>
      <c r="B14" s="63"/>
      <c r="C14" s="64"/>
      <c r="D14" s="64"/>
      <c r="E14" s="64"/>
      <c r="F14" s="64"/>
      <c r="G14" s="65"/>
    </row>
  </sheetData>
  <mergeCells count="10">
    <mergeCell ref="F2:G2"/>
    <mergeCell ref="B6:G6"/>
    <mergeCell ref="B13:G13"/>
    <mergeCell ref="B11:G11"/>
    <mergeCell ref="B9:G9"/>
    <mergeCell ref="B4:G4"/>
    <mergeCell ref="B8:G8"/>
    <mergeCell ref="B12:G12"/>
    <mergeCell ref="B7:G7"/>
    <mergeCell ref="B10:G10"/>
  </mergeCells>
  <pageMargins left="0.7" right="0.7" top="0.75" bottom="0.7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D268"/>
  <sheetViews>
    <sheetView showGridLines="0" zoomScale="95" zoomScaleNormal="95" workbookViewId="0">
      <selection activeCell="D107" sqref="D107"/>
    </sheetView>
  </sheetViews>
  <sheetFormatPr defaultColWidth="8.73046875" defaultRowHeight="12.75" x14ac:dyDescent="0.35"/>
  <cols>
    <col min="1" max="2" width="3.1328125" customWidth="1"/>
    <col min="3" max="3" width="61.86328125" style="127" customWidth="1"/>
    <col min="4" max="4" width="15.86328125" style="136" customWidth="1"/>
  </cols>
  <sheetData>
    <row r="2" spans="2:4" ht="17.649999999999999" x14ac:dyDescent="0.5">
      <c r="C2" s="2" t="s">
        <v>118</v>
      </c>
      <c r="D2" s="135"/>
    </row>
    <row r="3" spans="2:4" ht="17.649999999999999" x14ac:dyDescent="0.5">
      <c r="C3" s="2"/>
    </row>
    <row r="4" spans="2:4" ht="12.75" customHeight="1" x14ac:dyDescent="0.35">
      <c r="C4" s="126" t="s">
        <v>72</v>
      </c>
    </row>
    <row r="5" spans="2:4" ht="12.75" customHeight="1" x14ac:dyDescent="0.35">
      <c r="C5" s="126"/>
      <c r="D5" s="130"/>
    </row>
    <row r="6" spans="2:4" ht="12.75" customHeight="1" x14ac:dyDescent="0.4">
      <c r="C6" s="11" t="s">
        <v>81</v>
      </c>
      <c r="D6" s="130" t="e">
        <f>#REF!</f>
        <v>#REF!</v>
      </c>
    </row>
    <row r="7" spans="2:4" ht="12.75" customHeight="1" x14ac:dyDescent="0.35">
      <c r="D7" s="130"/>
    </row>
    <row r="8" spans="2:4" ht="40.5" customHeight="1" x14ac:dyDescent="0.35">
      <c r="B8" s="118"/>
      <c r="C8" s="120" t="s">
        <v>106</v>
      </c>
      <c r="D8" s="137"/>
    </row>
    <row r="9" spans="2:4" x14ac:dyDescent="0.35">
      <c r="B9" s="119"/>
      <c r="C9" s="128"/>
      <c r="D9" s="138"/>
    </row>
    <row r="10" spans="2:4" ht="13.15" x14ac:dyDescent="0.4">
      <c r="B10" s="119"/>
      <c r="C10" s="125" t="s">
        <v>36</v>
      </c>
      <c r="D10" s="139" t="e">
        <f>#REF!</f>
        <v>#REF!</v>
      </c>
    </row>
    <row r="11" spans="2:4" x14ac:dyDescent="0.35">
      <c r="B11" s="119"/>
      <c r="C11" s="128"/>
      <c r="D11" s="140"/>
    </row>
    <row r="12" spans="2:4" ht="13.15" x14ac:dyDescent="0.4">
      <c r="B12" s="118"/>
      <c r="C12" s="25" t="s">
        <v>12</v>
      </c>
      <c r="D12" s="141"/>
    </row>
    <row r="13" spans="2:4" ht="13.15" x14ac:dyDescent="0.4">
      <c r="B13" s="118"/>
      <c r="C13" s="25"/>
      <c r="D13" s="141"/>
    </row>
    <row r="14" spans="2:4" ht="13.15" x14ac:dyDescent="0.4">
      <c r="B14" s="118"/>
      <c r="C14" s="25" t="s">
        <v>134</v>
      </c>
      <c r="D14" s="141"/>
    </row>
    <row r="15" spans="2:4" x14ac:dyDescent="0.35">
      <c r="B15" s="118"/>
      <c r="C15" s="37" t="s">
        <v>50</v>
      </c>
      <c r="D15" s="121" t="e">
        <f>#REF!</f>
        <v>#REF!</v>
      </c>
    </row>
    <row r="16" spans="2:4" x14ac:dyDescent="0.35">
      <c r="B16" s="118"/>
      <c r="C16" s="37" t="s">
        <v>77</v>
      </c>
      <c r="D16" s="121" t="e">
        <f>#REF!</f>
        <v>#REF!</v>
      </c>
    </row>
    <row r="17" spans="2:4" x14ac:dyDescent="0.35">
      <c r="B17" s="118"/>
      <c r="C17" s="37" t="s">
        <v>103</v>
      </c>
      <c r="D17" s="121" t="e">
        <f>#REF!</f>
        <v>#REF!</v>
      </c>
    </row>
    <row r="18" spans="2:4" x14ac:dyDescent="0.35">
      <c r="B18" s="118"/>
      <c r="C18" s="37" t="s">
        <v>51</v>
      </c>
      <c r="D18" s="121" t="e">
        <f>#REF!</f>
        <v>#REF!</v>
      </c>
    </row>
    <row r="19" spans="2:4" x14ac:dyDescent="0.35">
      <c r="B19" s="118"/>
      <c r="C19" s="37" t="s">
        <v>78</v>
      </c>
      <c r="D19" s="121" t="e">
        <f>#REF!</f>
        <v>#REF!</v>
      </c>
    </row>
    <row r="20" spans="2:4" x14ac:dyDescent="0.35">
      <c r="B20" s="118"/>
      <c r="C20" s="37" t="s">
        <v>102</v>
      </c>
      <c r="D20" s="121" t="e">
        <f>#REF!</f>
        <v>#REF!</v>
      </c>
    </row>
    <row r="21" spans="2:4" x14ac:dyDescent="0.35">
      <c r="B21" s="118"/>
      <c r="C21" s="37" t="s">
        <v>52</v>
      </c>
      <c r="D21" s="121" t="e">
        <f>#REF!</f>
        <v>#REF!</v>
      </c>
    </row>
    <row r="22" spans="2:4" x14ac:dyDescent="0.35">
      <c r="B22" s="118"/>
      <c r="C22" s="37" t="s">
        <v>79</v>
      </c>
      <c r="D22" s="121" t="e">
        <f>#REF!</f>
        <v>#REF!</v>
      </c>
    </row>
    <row r="23" spans="2:4" x14ac:dyDescent="0.35">
      <c r="B23" s="118"/>
      <c r="C23" s="37" t="s">
        <v>33</v>
      </c>
      <c r="D23" s="121" t="e">
        <f>#REF!</f>
        <v>#REF!</v>
      </c>
    </row>
    <row r="24" spans="2:4" x14ac:dyDescent="0.35">
      <c r="B24" s="118"/>
      <c r="C24" s="37" t="s">
        <v>34</v>
      </c>
      <c r="D24" s="121" t="e">
        <f>#REF!</f>
        <v>#REF!</v>
      </c>
    </row>
    <row r="25" spans="2:4" x14ac:dyDescent="0.35">
      <c r="B25" s="118"/>
      <c r="C25" s="37" t="s">
        <v>76</v>
      </c>
      <c r="D25" s="121" t="e">
        <f>#REF!</f>
        <v>#REF!</v>
      </c>
    </row>
    <row r="26" spans="2:4" x14ac:dyDescent="0.35">
      <c r="B26" s="118"/>
      <c r="C26" s="115" t="s">
        <v>9</v>
      </c>
      <c r="D26" s="121" t="e">
        <f>#REF!</f>
        <v>#REF!</v>
      </c>
    </row>
    <row r="27" spans="2:4" x14ac:dyDescent="0.35">
      <c r="B27" s="118"/>
      <c r="C27" s="115" t="s">
        <v>9</v>
      </c>
      <c r="D27" s="121" t="e">
        <f>#REF!</f>
        <v>#REF!</v>
      </c>
    </row>
    <row r="28" spans="2:4" x14ac:dyDescent="0.35">
      <c r="B28" s="118"/>
      <c r="C28" s="115" t="s">
        <v>9</v>
      </c>
      <c r="D28" s="121" t="e">
        <f>#REF!</f>
        <v>#REF!</v>
      </c>
    </row>
    <row r="29" spans="2:4" ht="13.5" customHeight="1" x14ac:dyDescent="0.35">
      <c r="B29" s="118"/>
      <c r="C29" s="115" t="s">
        <v>9</v>
      </c>
      <c r="D29" s="121" t="e">
        <f>#REF!</f>
        <v>#REF!</v>
      </c>
    </row>
    <row r="30" spans="2:4" x14ac:dyDescent="0.35">
      <c r="B30" s="118"/>
      <c r="C30" s="115" t="s">
        <v>9</v>
      </c>
      <c r="D30" s="123" t="e">
        <f>#REF!</f>
        <v>#REF!</v>
      </c>
    </row>
    <row r="31" spans="2:4" x14ac:dyDescent="0.35">
      <c r="B31" s="118"/>
      <c r="C31" s="115" t="s">
        <v>9</v>
      </c>
      <c r="D31" s="123" t="e">
        <f>#REF!</f>
        <v>#REF!</v>
      </c>
    </row>
    <row r="32" spans="2:4" x14ac:dyDescent="0.35">
      <c r="B32" s="118"/>
      <c r="C32" s="115" t="s">
        <v>9</v>
      </c>
      <c r="D32" s="123" t="e">
        <f>#REF!</f>
        <v>#REF!</v>
      </c>
    </row>
    <row r="33" spans="1:4" x14ac:dyDescent="0.35">
      <c r="B33" s="118"/>
      <c r="C33" s="115" t="s">
        <v>9</v>
      </c>
      <c r="D33" s="124" t="e">
        <f>#REF!</f>
        <v>#REF!</v>
      </c>
    </row>
    <row r="34" spans="1:4" ht="13.15" x14ac:dyDescent="0.4">
      <c r="B34" s="118"/>
      <c r="C34" s="41" t="s">
        <v>140</v>
      </c>
      <c r="D34" s="122" t="e">
        <f>#REF!</f>
        <v>#REF!</v>
      </c>
    </row>
    <row r="35" spans="1:4" x14ac:dyDescent="0.35">
      <c r="B35" s="118"/>
      <c r="C35" s="116"/>
      <c r="D35" s="122"/>
    </row>
    <row r="36" spans="1:4" ht="13.15" x14ac:dyDescent="0.4">
      <c r="B36" s="118"/>
      <c r="C36" s="25" t="s">
        <v>135</v>
      </c>
      <c r="D36" s="142"/>
    </row>
    <row r="37" spans="1:4" x14ac:dyDescent="0.35">
      <c r="A37" s="117"/>
      <c r="B37" s="119"/>
      <c r="C37" s="37" t="s">
        <v>50</v>
      </c>
      <c r="D37" s="143" t="e">
        <f>#REF!</f>
        <v>#REF!</v>
      </c>
    </row>
    <row r="38" spans="1:4" x14ac:dyDescent="0.35">
      <c r="B38" s="118"/>
      <c r="C38" s="37" t="s">
        <v>77</v>
      </c>
      <c r="D38" s="144" t="e">
        <f>#REF!</f>
        <v>#REF!</v>
      </c>
    </row>
    <row r="39" spans="1:4" x14ac:dyDescent="0.35">
      <c r="B39" s="118"/>
      <c r="C39" s="37" t="s">
        <v>103</v>
      </c>
      <c r="D39" s="143" t="e">
        <f>#REF!</f>
        <v>#REF!</v>
      </c>
    </row>
    <row r="40" spans="1:4" x14ac:dyDescent="0.35">
      <c r="B40" s="118"/>
      <c r="C40" s="37" t="s">
        <v>51</v>
      </c>
      <c r="D40" s="145" t="e">
        <f>#REF!</f>
        <v>#REF!</v>
      </c>
    </row>
    <row r="41" spans="1:4" x14ac:dyDescent="0.35">
      <c r="B41" s="118"/>
      <c r="C41" s="37" t="s">
        <v>78</v>
      </c>
      <c r="D41" s="145" t="e">
        <f>#REF!</f>
        <v>#REF!</v>
      </c>
    </row>
    <row r="42" spans="1:4" x14ac:dyDescent="0.35">
      <c r="B42" s="118"/>
      <c r="C42" s="37" t="s">
        <v>102</v>
      </c>
      <c r="D42" s="145" t="e">
        <f>#REF!</f>
        <v>#REF!</v>
      </c>
    </row>
    <row r="43" spans="1:4" x14ac:dyDescent="0.35">
      <c r="B43" s="118"/>
      <c r="C43" s="37" t="s">
        <v>52</v>
      </c>
      <c r="D43" s="145" t="e">
        <f>#REF!</f>
        <v>#REF!</v>
      </c>
    </row>
    <row r="44" spans="1:4" x14ac:dyDescent="0.35">
      <c r="B44" s="118"/>
      <c r="C44" s="37" t="s">
        <v>79</v>
      </c>
      <c r="D44" s="145" t="e">
        <f>#REF!</f>
        <v>#REF!</v>
      </c>
    </row>
    <row r="45" spans="1:4" x14ac:dyDescent="0.35">
      <c r="B45" s="118"/>
      <c r="C45" s="37" t="s">
        <v>33</v>
      </c>
      <c r="D45" s="145" t="e">
        <f>#REF!</f>
        <v>#REF!</v>
      </c>
    </row>
    <row r="46" spans="1:4" x14ac:dyDescent="0.35">
      <c r="B46" s="118"/>
      <c r="C46" s="37" t="s">
        <v>34</v>
      </c>
      <c r="D46" s="145" t="e">
        <f>#REF!</f>
        <v>#REF!</v>
      </c>
    </row>
    <row r="47" spans="1:4" x14ac:dyDescent="0.35">
      <c r="B47" s="118"/>
      <c r="C47" s="37" t="s">
        <v>76</v>
      </c>
      <c r="D47" s="145" t="e">
        <f>#REF!</f>
        <v>#REF!</v>
      </c>
    </row>
    <row r="48" spans="1:4" x14ac:dyDescent="0.35">
      <c r="B48" s="118"/>
      <c r="C48" s="115" t="s">
        <v>9</v>
      </c>
      <c r="D48" s="145" t="e">
        <f>#REF!</f>
        <v>#REF!</v>
      </c>
    </row>
    <row r="49" spans="2:4" x14ac:dyDescent="0.35">
      <c r="B49" s="118"/>
      <c r="C49" s="115" t="s">
        <v>9</v>
      </c>
      <c r="D49" s="145" t="e">
        <f>#REF!</f>
        <v>#REF!</v>
      </c>
    </row>
    <row r="50" spans="2:4" x14ac:dyDescent="0.35">
      <c r="B50" s="118"/>
      <c r="C50" s="115" t="s">
        <v>9</v>
      </c>
      <c r="D50" s="145" t="e">
        <f>#REF!</f>
        <v>#REF!</v>
      </c>
    </row>
    <row r="51" spans="2:4" x14ac:dyDescent="0.35">
      <c r="B51" s="118"/>
      <c r="C51" s="115" t="s">
        <v>9</v>
      </c>
      <c r="D51" s="145" t="e">
        <f>#REF!</f>
        <v>#REF!</v>
      </c>
    </row>
    <row r="52" spans="2:4" x14ac:dyDescent="0.35">
      <c r="B52" s="118"/>
      <c r="C52" s="115" t="s">
        <v>9</v>
      </c>
      <c r="D52" s="145" t="e">
        <f>#REF!</f>
        <v>#REF!</v>
      </c>
    </row>
    <row r="53" spans="2:4" x14ac:dyDescent="0.35">
      <c r="B53" s="118"/>
      <c r="C53" s="115" t="s">
        <v>9</v>
      </c>
      <c r="D53" s="145" t="e">
        <f>#REF!</f>
        <v>#REF!</v>
      </c>
    </row>
    <row r="54" spans="2:4" x14ac:dyDescent="0.35">
      <c r="B54" s="118"/>
      <c r="C54" s="115" t="s">
        <v>9</v>
      </c>
      <c r="D54" s="145" t="e">
        <f>#REF!</f>
        <v>#REF!</v>
      </c>
    </row>
    <row r="55" spans="2:4" x14ac:dyDescent="0.35">
      <c r="B55" s="118"/>
      <c r="C55" s="115" t="s">
        <v>9</v>
      </c>
      <c r="D55" s="146" t="e">
        <f>#REF!</f>
        <v>#REF!</v>
      </c>
    </row>
    <row r="56" spans="2:4" ht="13.15" x14ac:dyDescent="0.4">
      <c r="B56" s="118"/>
      <c r="C56" s="129" t="s">
        <v>141</v>
      </c>
      <c r="D56" s="145" t="e">
        <f>#REF!</f>
        <v>#REF!</v>
      </c>
    </row>
    <row r="57" spans="2:4" x14ac:dyDescent="0.35">
      <c r="B57" s="118"/>
      <c r="D57" s="145"/>
    </row>
    <row r="58" spans="2:4" ht="13.15" x14ac:dyDescent="0.4">
      <c r="B58" s="118"/>
      <c r="C58" s="25" t="s">
        <v>136</v>
      </c>
    </row>
    <row r="59" spans="2:4" x14ac:dyDescent="0.35">
      <c r="B59" s="118"/>
      <c r="C59" s="37" t="s">
        <v>50</v>
      </c>
      <c r="D59" s="133" t="e">
        <f>#REF!</f>
        <v>#REF!</v>
      </c>
    </row>
    <row r="60" spans="2:4" x14ac:dyDescent="0.35">
      <c r="B60" s="118"/>
      <c r="C60" s="37" t="s">
        <v>77</v>
      </c>
      <c r="D60" s="133" t="e">
        <f>#REF!</f>
        <v>#REF!</v>
      </c>
    </row>
    <row r="61" spans="2:4" x14ac:dyDescent="0.35">
      <c r="B61" s="118"/>
      <c r="C61" s="37" t="s">
        <v>103</v>
      </c>
      <c r="D61" s="133" t="e">
        <f>#REF!</f>
        <v>#REF!</v>
      </c>
    </row>
    <row r="62" spans="2:4" x14ac:dyDescent="0.35">
      <c r="B62" s="118"/>
      <c r="C62" s="37" t="s">
        <v>51</v>
      </c>
      <c r="D62" s="161" t="e">
        <f>#REF!</f>
        <v>#REF!</v>
      </c>
    </row>
    <row r="63" spans="2:4" x14ac:dyDescent="0.35">
      <c r="B63" s="118"/>
      <c r="C63" s="37" t="s">
        <v>78</v>
      </c>
      <c r="D63" s="133" t="e">
        <f>#REF!</f>
        <v>#REF!</v>
      </c>
    </row>
    <row r="64" spans="2:4" x14ac:dyDescent="0.35">
      <c r="B64" s="118"/>
      <c r="C64" s="37" t="s">
        <v>102</v>
      </c>
      <c r="D64" s="133" t="e">
        <f>#REF!</f>
        <v>#REF!</v>
      </c>
    </row>
    <row r="65" spans="2:4" x14ac:dyDescent="0.35">
      <c r="B65" s="118"/>
      <c r="C65" s="37" t="s">
        <v>52</v>
      </c>
      <c r="D65" s="133" t="e">
        <f>#REF!</f>
        <v>#REF!</v>
      </c>
    </row>
    <row r="66" spans="2:4" x14ac:dyDescent="0.35">
      <c r="B66" s="118"/>
      <c r="C66" s="37" t="s">
        <v>79</v>
      </c>
      <c r="D66" s="133" t="e">
        <f>#REF!</f>
        <v>#REF!</v>
      </c>
    </row>
    <row r="67" spans="2:4" x14ac:dyDescent="0.35">
      <c r="B67" s="118"/>
      <c r="C67" s="37" t="s">
        <v>33</v>
      </c>
      <c r="D67" s="133" t="e">
        <f>#REF!</f>
        <v>#REF!</v>
      </c>
    </row>
    <row r="68" spans="2:4" x14ac:dyDescent="0.35">
      <c r="B68" s="118"/>
      <c r="C68" s="37" t="s">
        <v>34</v>
      </c>
      <c r="D68" s="133" t="e">
        <f>#REF!</f>
        <v>#REF!</v>
      </c>
    </row>
    <row r="69" spans="2:4" x14ac:dyDescent="0.35">
      <c r="B69" s="118"/>
      <c r="C69" s="37" t="s">
        <v>76</v>
      </c>
      <c r="D69" s="133" t="e">
        <f>#REF!</f>
        <v>#REF!</v>
      </c>
    </row>
    <row r="70" spans="2:4" x14ac:dyDescent="0.35">
      <c r="B70" s="118"/>
      <c r="C70" s="115" t="s">
        <v>9</v>
      </c>
      <c r="D70" s="133" t="e">
        <f>#REF!</f>
        <v>#REF!</v>
      </c>
    </row>
    <row r="71" spans="2:4" x14ac:dyDescent="0.35">
      <c r="B71" s="118"/>
      <c r="C71" s="115" t="s">
        <v>9</v>
      </c>
      <c r="D71" s="133" t="e">
        <f>#REF!</f>
        <v>#REF!</v>
      </c>
    </row>
    <row r="72" spans="2:4" x14ac:dyDescent="0.35">
      <c r="B72" s="118"/>
      <c r="C72" s="115" t="s">
        <v>9</v>
      </c>
      <c r="D72" s="133" t="e">
        <f>#REF!</f>
        <v>#REF!</v>
      </c>
    </row>
    <row r="73" spans="2:4" x14ac:dyDescent="0.35">
      <c r="B73" s="118"/>
      <c r="C73" s="115" t="s">
        <v>9</v>
      </c>
      <c r="D73" s="133" t="e">
        <f>#REF!</f>
        <v>#REF!</v>
      </c>
    </row>
    <row r="74" spans="2:4" x14ac:dyDescent="0.35">
      <c r="B74" s="118"/>
      <c r="C74" s="115" t="s">
        <v>9</v>
      </c>
      <c r="D74" s="133" t="e">
        <f>#REF!</f>
        <v>#REF!</v>
      </c>
    </row>
    <row r="75" spans="2:4" x14ac:dyDescent="0.35">
      <c r="B75" s="118"/>
      <c r="C75" s="115" t="s">
        <v>9</v>
      </c>
      <c r="D75" s="133" t="e">
        <f>#REF!</f>
        <v>#REF!</v>
      </c>
    </row>
    <row r="76" spans="2:4" x14ac:dyDescent="0.35">
      <c r="B76" s="118"/>
      <c r="C76" s="115" t="s">
        <v>9</v>
      </c>
      <c r="D76" s="133" t="e">
        <f>#REF!</f>
        <v>#REF!</v>
      </c>
    </row>
    <row r="77" spans="2:4" x14ac:dyDescent="0.35">
      <c r="B77" s="118"/>
      <c r="C77" s="115" t="s">
        <v>9</v>
      </c>
      <c r="D77" s="133" t="e">
        <f>#REF!</f>
        <v>#REF!</v>
      </c>
    </row>
    <row r="78" spans="2:4" x14ac:dyDescent="0.35">
      <c r="B78" s="118"/>
    </row>
    <row r="79" spans="2:4" ht="13.15" x14ac:dyDescent="0.4">
      <c r="B79" s="118"/>
      <c r="C79" s="25" t="s">
        <v>137</v>
      </c>
    </row>
    <row r="80" spans="2:4" x14ac:dyDescent="0.35">
      <c r="B80" s="118"/>
      <c r="C80" s="37" t="s">
        <v>50</v>
      </c>
      <c r="D80" s="133" t="e">
        <f>#REF!</f>
        <v>#REF!</v>
      </c>
    </row>
    <row r="81" spans="2:4" x14ac:dyDescent="0.35">
      <c r="B81" s="118"/>
      <c r="C81" s="37" t="s">
        <v>77</v>
      </c>
      <c r="D81" s="133" t="e">
        <f>#REF!</f>
        <v>#REF!</v>
      </c>
    </row>
    <row r="82" spans="2:4" x14ac:dyDescent="0.35">
      <c r="B82" s="118"/>
      <c r="C82" s="37" t="s">
        <v>103</v>
      </c>
      <c r="D82" s="133" t="e">
        <f>#REF!</f>
        <v>#REF!</v>
      </c>
    </row>
    <row r="83" spans="2:4" x14ac:dyDescent="0.35">
      <c r="B83" s="118"/>
      <c r="C83" s="37" t="s">
        <v>51</v>
      </c>
      <c r="D83" s="133" t="e">
        <f>#REF!</f>
        <v>#REF!</v>
      </c>
    </row>
    <row r="84" spans="2:4" x14ac:dyDescent="0.35">
      <c r="B84" s="118"/>
      <c r="C84" s="37" t="s">
        <v>78</v>
      </c>
      <c r="D84" s="133" t="e">
        <f>#REF!</f>
        <v>#REF!</v>
      </c>
    </row>
    <row r="85" spans="2:4" x14ac:dyDescent="0.35">
      <c r="B85" s="118"/>
      <c r="C85" s="37" t="s">
        <v>102</v>
      </c>
      <c r="D85" s="133" t="e">
        <f>#REF!</f>
        <v>#REF!</v>
      </c>
    </row>
    <row r="86" spans="2:4" x14ac:dyDescent="0.35">
      <c r="B86" s="118"/>
      <c r="C86" s="37" t="s">
        <v>52</v>
      </c>
      <c r="D86" s="133" t="e">
        <f>#REF!</f>
        <v>#REF!</v>
      </c>
    </row>
    <row r="87" spans="2:4" x14ac:dyDescent="0.35">
      <c r="B87" s="118"/>
      <c r="C87" s="37" t="s">
        <v>79</v>
      </c>
      <c r="D87" s="133" t="e">
        <f>#REF!</f>
        <v>#REF!</v>
      </c>
    </row>
    <row r="88" spans="2:4" x14ac:dyDescent="0.35">
      <c r="B88" s="118"/>
      <c r="C88" s="37" t="s">
        <v>33</v>
      </c>
      <c r="D88" s="133" t="e">
        <f>#REF!</f>
        <v>#REF!</v>
      </c>
    </row>
    <row r="89" spans="2:4" x14ac:dyDescent="0.35">
      <c r="B89" s="118"/>
      <c r="C89" s="37" t="s">
        <v>34</v>
      </c>
      <c r="D89" s="133" t="e">
        <f>#REF!</f>
        <v>#REF!</v>
      </c>
    </row>
    <row r="90" spans="2:4" x14ac:dyDescent="0.35">
      <c r="B90" s="118"/>
      <c r="C90" s="37" t="s">
        <v>76</v>
      </c>
      <c r="D90" s="133" t="e">
        <f>#REF!</f>
        <v>#REF!</v>
      </c>
    </row>
    <row r="91" spans="2:4" x14ac:dyDescent="0.35">
      <c r="B91" s="118"/>
      <c r="C91" s="115" t="s">
        <v>9</v>
      </c>
      <c r="D91" s="133" t="e">
        <f>#REF!</f>
        <v>#REF!</v>
      </c>
    </row>
    <row r="92" spans="2:4" x14ac:dyDescent="0.35">
      <c r="B92" s="118"/>
      <c r="C92" s="115" t="s">
        <v>9</v>
      </c>
      <c r="D92" s="133" t="e">
        <f>#REF!</f>
        <v>#REF!</v>
      </c>
    </row>
    <row r="93" spans="2:4" x14ac:dyDescent="0.35">
      <c r="B93" s="118"/>
      <c r="C93" s="115" t="s">
        <v>9</v>
      </c>
      <c r="D93" s="133" t="e">
        <f>#REF!</f>
        <v>#REF!</v>
      </c>
    </row>
    <row r="94" spans="2:4" x14ac:dyDescent="0.35">
      <c r="B94" s="118"/>
      <c r="C94" s="115" t="s">
        <v>9</v>
      </c>
      <c r="D94" s="133" t="e">
        <f>#REF!</f>
        <v>#REF!</v>
      </c>
    </row>
    <row r="95" spans="2:4" x14ac:dyDescent="0.35">
      <c r="B95" s="118"/>
      <c r="C95" s="115" t="s">
        <v>9</v>
      </c>
      <c r="D95" s="133" t="e">
        <f>#REF!</f>
        <v>#REF!</v>
      </c>
    </row>
    <row r="96" spans="2:4" x14ac:dyDescent="0.35">
      <c r="B96" s="118"/>
      <c r="C96" s="115" t="s">
        <v>9</v>
      </c>
      <c r="D96" s="133" t="e">
        <f>#REF!</f>
        <v>#REF!</v>
      </c>
    </row>
    <row r="97" spans="2:4" x14ac:dyDescent="0.35">
      <c r="B97" s="118"/>
      <c r="C97" s="115" t="s">
        <v>9</v>
      </c>
      <c r="D97" s="133" t="e">
        <f>#REF!</f>
        <v>#REF!</v>
      </c>
    </row>
    <row r="98" spans="2:4" x14ac:dyDescent="0.35">
      <c r="B98" s="118"/>
      <c r="C98" s="115" t="s">
        <v>9</v>
      </c>
      <c r="D98" s="134" t="e">
        <f>#REF!</f>
        <v>#REF!</v>
      </c>
    </row>
    <row r="99" spans="2:4" ht="13.15" x14ac:dyDescent="0.4">
      <c r="B99" s="118"/>
      <c r="C99" s="129" t="s">
        <v>138</v>
      </c>
      <c r="D99" s="133" t="e">
        <f>#REF!</f>
        <v>#REF!</v>
      </c>
    </row>
    <row r="100" spans="2:4" x14ac:dyDescent="0.35">
      <c r="B100" s="118"/>
    </row>
    <row r="101" spans="2:4" ht="13.15" x14ac:dyDescent="0.4">
      <c r="B101" s="118"/>
      <c r="C101" s="131" t="s">
        <v>139</v>
      </c>
    </row>
    <row r="102" spans="2:4" x14ac:dyDescent="0.35">
      <c r="B102" s="118"/>
      <c r="C102" s="152" t="s">
        <v>24</v>
      </c>
      <c r="D102" s="147" t="e">
        <f>#REF!</f>
        <v>#REF!</v>
      </c>
    </row>
    <row r="103" spans="2:4" x14ac:dyDescent="0.35">
      <c r="B103" s="118"/>
      <c r="C103" s="152" t="s">
        <v>25</v>
      </c>
      <c r="D103" s="148" t="e">
        <f>#REF!</f>
        <v>#REF!</v>
      </c>
    </row>
    <row r="104" spans="2:4" x14ac:dyDescent="0.35">
      <c r="B104" s="118"/>
      <c r="D104" s="147" t="e">
        <f>#REF!</f>
        <v>#REF!</v>
      </c>
    </row>
    <row r="105" spans="2:4" ht="13.15" x14ac:dyDescent="0.4">
      <c r="B105" s="118"/>
      <c r="C105" s="131" t="s">
        <v>142</v>
      </c>
    </row>
    <row r="106" spans="2:4" x14ac:dyDescent="0.35">
      <c r="B106" s="118"/>
      <c r="C106" s="152" t="s">
        <v>24</v>
      </c>
      <c r="D106" s="133" t="e">
        <f>#REF!</f>
        <v>#REF!</v>
      </c>
    </row>
    <row r="107" spans="2:4" x14ac:dyDescent="0.35">
      <c r="B107" s="118"/>
      <c r="C107" s="152" t="s">
        <v>25</v>
      </c>
      <c r="D107" s="133" t="e">
        <f>#REF!</f>
        <v>#REF!</v>
      </c>
    </row>
    <row r="108" spans="2:4" x14ac:dyDescent="0.35">
      <c r="B108" s="118"/>
    </row>
    <row r="109" spans="2:4" ht="13.15" x14ac:dyDescent="0.4">
      <c r="B109" s="118"/>
      <c r="C109" s="131" t="s">
        <v>143</v>
      </c>
    </row>
    <row r="110" spans="2:4" x14ac:dyDescent="0.35">
      <c r="B110" s="118"/>
      <c r="C110" s="152" t="s">
        <v>24</v>
      </c>
      <c r="D110" s="133" t="e">
        <f>#REF!</f>
        <v>#REF!</v>
      </c>
    </row>
    <row r="111" spans="2:4" x14ac:dyDescent="0.35">
      <c r="B111" s="118"/>
      <c r="C111" s="152" t="s">
        <v>25</v>
      </c>
      <c r="D111" s="134" t="e">
        <f>#REF!</f>
        <v>#REF!</v>
      </c>
    </row>
    <row r="112" spans="2:4" x14ac:dyDescent="0.35">
      <c r="B112" s="118"/>
      <c r="D112" s="133" t="e">
        <f>#REF!</f>
        <v>#REF!</v>
      </c>
    </row>
    <row r="113" spans="2:4" x14ac:dyDescent="0.35">
      <c r="B113" s="118"/>
      <c r="D113" s="133"/>
    </row>
    <row r="114" spans="2:4" ht="13.15" x14ac:dyDescent="0.4">
      <c r="B114" s="118"/>
      <c r="C114" s="41" t="s">
        <v>28</v>
      </c>
      <c r="D114" s="133" t="e">
        <f>#REF!</f>
        <v>#REF!</v>
      </c>
    </row>
    <row r="115" spans="2:4" x14ac:dyDescent="0.35">
      <c r="B115" s="118"/>
    </row>
    <row r="116" spans="2:4" ht="13.15" x14ac:dyDescent="0.4">
      <c r="B116" s="118"/>
      <c r="C116" s="25" t="s">
        <v>11</v>
      </c>
    </row>
    <row r="117" spans="2:4" x14ac:dyDescent="0.35">
      <c r="B117" s="118"/>
      <c r="C117" s="37" t="s">
        <v>3</v>
      </c>
      <c r="D117" s="133" t="e">
        <f>#REF!</f>
        <v>#REF!</v>
      </c>
    </row>
    <row r="118" spans="2:4" x14ac:dyDescent="0.35">
      <c r="B118" s="118"/>
      <c r="C118" s="37" t="s">
        <v>4</v>
      </c>
      <c r="D118" s="133" t="e">
        <f>#REF!</f>
        <v>#REF!</v>
      </c>
    </row>
    <row r="119" spans="2:4" x14ac:dyDescent="0.35">
      <c r="B119" s="118"/>
      <c r="C119" s="37" t="s">
        <v>5</v>
      </c>
      <c r="D119" s="133" t="e">
        <f>#REF!</f>
        <v>#REF!</v>
      </c>
    </row>
    <row r="120" spans="2:4" x14ac:dyDescent="0.35">
      <c r="B120" s="118"/>
      <c r="C120" s="37" t="s">
        <v>119</v>
      </c>
      <c r="D120" s="133" t="e">
        <f>#REF!</f>
        <v>#REF!</v>
      </c>
    </row>
    <row r="121" spans="2:4" x14ac:dyDescent="0.35">
      <c r="B121" s="118"/>
      <c r="C121" s="37" t="s">
        <v>6</v>
      </c>
      <c r="D121" s="133" t="e">
        <f>#REF!</f>
        <v>#REF!</v>
      </c>
    </row>
    <row r="122" spans="2:4" x14ac:dyDescent="0.35">
      <c r="B122" s="118"/>
      <c r="C122" s="37" t="s">
        <v>22</v>
      </c>
      <c r="D122" s="133" t="e">
        <f>#REF!</f>
        <v>#REF!</v>
      </c>
    </row>
    <row r="123" spans="2:4" x14ac:dyDescent="0.35">
      <c r="B123" s="118"/>
      <c r="C123" s="37" t="s">
        <v>18</v>
      </c>
      <c r="D123" s="133" t="e">
        <f>#REF!</f>
        <v>#REF!</v>
      </c>
    </row>
    <row r="124" spans="2:4" x14ac:dyDescent="0.35">
      <c r="B124" s="118"/>
      <c r="C124" s="37" t="s">
        <v>23</v>
      </c>
      <c r="D124" s="133" t="e">
        <f>#REF!</f>
        <v>#REF!</v>
      </c>
    </row>
    <row r="125" spans="2:4" x14ac:dyDescent="0.35">
      <c r="B125" s="118"/>
      <c r="C125" s="37" t="s">
        <v>35</v>
      </c>
      <c r="D125" s="133" t="e">
        <f>#REF!</f>
        <v>#REF!</v>
      </c>
    </row>
    <row r="126" spans="2:4" x14ac:dyDescent="0.35">
      <c r="B126" s="118"/>
      <c r="C126" s="115" t="s">
        <v>9</v>
      </c>
      <c r="D126" s="133" t="e">
        <f>#REF!</f>
        <v>#REF!</v>
      </c>
    </row>
    <row r="127" spans="2:4" x14ac:dyDescent="0.35">
      <c r="B127" s="118"/>
      <c r="C127" s="115" t="s">
        <v>9</v>
      </c>
      <c r="D127" s="133" t="e">
        <f>#REF!</f>
        <v>#REF!</v>
      </c>
    </row>
    <row r="128" spans="2:4" x14ac:dyDescent="0.35">
      <c r="B128" s="118"/>
      <c r="C128" s="115" t="s">
        <v>9</v>
      </c>
      <c r="D128" s="133" t="e">
        <f>#REF!</f>
        <v>#REF!</v>
      </c>
    </row>
    <row r="129" spans="2:4" x14ac:dyDescent="0.35">
      <c r="B129" s="118"/>
      <c r="C129" s="115" t="s">
        <v>9</v>
      </c>
      <c r="D129" s="134" t="e">
        <f>#REF!</f>
        <v>#REF!</v>
      </c>
    </row>
    <row r="130" spans="2:4" x14ac:dyDescent="0.35">
      <c r="B130" s="118"/>
      <c r="C130" s="37"/>
      <c r="D130" s="133" t="e">
        <f>#REF!</f>
        <v>#REF!</v>
      </c>
    </row>
    <row r="131" spans="2:4" x14ac:dyDescent="0.35">
      <c r="B131" s="118"/>
      <c r="D131" s="133"/>
    </row>
    <row r="132" spans="2:4" ht="13.15" x14ac:dyDescent="0.4">
      <c r="B132" s="118"/>
      <c r="C132" s="129" t="s">
        <v>144</v>
      </c>
      <c r="D132" s="149" t="e">
        <f>#REF!</f>
        <v>#REF!</v>
      </c>
    </row>
    <row r="133" spans="2:4" x14ac:dyDescent="0.35">
      <c r="B133" s="118"/>
    </row>
    <row r="134" spans="2:4" ht="13.15" x14ac:dyDescent="0.4">
      <c r="B134" s="118"/>
      <c r="C134" s="25" t="s">
        <v>53</v>
      </c>
    </row>
    <row r="135" spans="2:4" x14ac:dyDescent="0.35">
      <c r="B135" s="118"/>
      <c r="C135" s="37"/>
    </row>
    <row r="136" spans="2:4" ht="13.15" x14ac:dyDescent="0.4">
      <c r="B136" s="118"/>
      <c r="C136" s="25" t="s">
        <v>145</v>
      </c>
    </row>
    <row r="137" spans="2:4" x14ac:dyDescent="0.35">
      <c r="B137" s="118"/>
      <c r="C137" s="37" t="s">
        <v>74</v>
      </c>
      <c r="D137" s="145" t="e">
        <f>#REF!</f>
        <v>#REF!</v>
      </c>
    </row>
    <row r="138" spans="2:4" x14ac:dyDescent="0.35">
      <c r="B138" s="118"/>
      <c r="C138" s="37" t="s">
        <v>29</v>
      </c>
      <c r="D138" s="145" t="e">
        <f>#REF!</f>
        <v>#REF!</v>
      </c>
    </row>
    <row r="139" spans="2:4" x14ac:dyDescent="0.35">
      <c r="B139" s="118"/>
      <c r="C139" s="115" t="s">
        <v>9</v>
      </c>
      <c r="D139" s="145" t="e">
        <f>#REF!</f>
        <v>#REF!</v>
      </c>
    </row>
    <row r="140" spans="2:4" x14ac:dyDescent="0.35">
      <c r="B140" s="118"/>
      <c r="C140" s="115" t="s">
        <v>9</v>
      </c>
      <c r="D140" s="146" t="e">
        <f>#REF!</f>
        <v>#REF!</v>
      </c>
    </row>
    <row r="141" spans="2:4" x14ac:dyDescent="0.35">
      <c r="B141" s="118"/>
      <c r="D141" s="145" t="e">
        <f>#REF!</f>
        <v>#REF!</v>
      </c>
    </row>
    <row r="142" spans="2:4" x14ac:dyDescent="0.35">
      <c r="B142" s="118"/>
      <c r="C142" s="37"/>
    </row>
    <row r="143" spans="2:4" ht="13.15" x14ac:dyDescent="0.4">
      <c r="B143" s="118"/>
      <c r="C143" s="25" t="s">
        <v>146</v>
      </c>
    </row>
    <row r="144" spans="2:4" x14ac:dyDescent="0.35">
      <c r="B144" s="118"/>
      <c r="C144" s="37" t="s">
        <v>74</v>
      </c>
      <c r="D144" s="133" t="e">
        <f>#REF!</f>
        <v>#REF!</v>
      </c>
    </row>
    <row r="145" spans="2:4" x14ac:dyDescent="0.35">
      <c r="B145" s="118"/>
      <c r="C145" s="37" t="s">
        <v>29</v>
      </c>
      <c r="D145" s="133" t="e">
        <f>#REF!</f>
        <v>#REF!</v>
      </c>
    </row>
    <row r="146" spans="2:4" x14ac:dyDescent="0.35">
      <c r="B146" s="118"/>
      <c r="C146" s="115" t="s">
        <v>9</v>
      </c>
      <c r="D146" s="133" t="e">
        <f>#REF!</f>
        <v>#REF!</v>
      </c>
    </row>
    <row r="147" spans="2:4" x14ac:dyDescent="0.35">
      <c r="B147" s="118"/>
      <c r="C147" s="115" t="s">
        <v>9</v>
      </c>
      <c r="D147" s="133" t="e">
        <f>#REF!</f>
        <v>#REF!</v>
      </c>
    </row>
    <row r="148" spans="2:4" x14ac:dyDescent="0.35">
      <c r="B148" s="118"/>
    </row>
    <row r="149" spans="2:4" x14ac:dyDescent="0.35">
      <c r="B149" s="118"/>
      <c r="C149" s="37"/>
    </row>
    <row r="150" spans="2:4" ht="13.15" x14ac:dyDescent="0.4">
      <c r="B150" s="118"/>
      <c r="C150" s="25" t="s">
        <v>147</v>
      </c>
    </row>
    <row r="151" spans="2:4" x14ac:dyDescent="0.35">
      <c r="B151" s="118"/>
      <c r="C151" s="37" t="s">
        <v>74</v>
      </c>
      <c r="D151" s="133" t="e">
        <f>#REF!</f>
        <v>#REF!</v>
      </c>
    </row>
    <row r="152" spans="2:4" x14ac:dyDescent="0.35">
      <c r="B152" s="118"/>
      <c r="C152" s="37" t="s">
        <v>29</v>
      </c>
      <c r="D152" s="133" t="e">
        <f>#REF!</f>
        <v>#REF!</v>
      </c>
    </row>
    <row r="153" spans="2:4" x14ac:dyDescent="0.35">
      <c r="B153" s="118"/>
      <c r="C153" s="115" t="s">
        <v>9</v>
      </c>
      <c r="D153" s="133" t="e">
        <f>#REF!</f>
        <v>#REF!</v>
      </c>
    </row>
    <row r="154" spans="2:4" x14ac:dyDescent="0.35">
      <c r="B154" s="118"/>
      <c r="C154" s="115" t="s">
        <v>9</v>
      </c>
      <c r="D154" s="134" t="e">
        <f>#REF!</f>
        <v>#REF!</v>
      </c>
    </row>
    <row r="155" spans="2:4" x14ac:dyDescent="0.35">
      <c r="B155" s="118"/>
      <c r="D155" s="133" t="e">
        <f>#REF!</f>
        <v>#REF!</v>
      </c>
    </row>
    <row r="156" spans="2:4" x14ac:dyDescent="0.35">
      <c r="B156" s="118"/>
      <c r="D156" s="133"/>
    </row>
    <row r="157" spans="2:4" ht="13.15" x14ac:dyDescent="0.4">
      <c r="B157" s="118"/>
      <c r="C157" s="25" t="s">
        <v>40</v>
      </c>
    </row>
    <row r="158" spans="2:4" x14ac:dyDescent="0.35">
      <c r="B158" s="118"/>
      <c r="C158" s="37" t="s">
        <v>3</v>
      </c>
      <c r="D158" s="133" t="e">
        <f>#REF!</f>
        <v>#REF!</v>
      </c>
    </row>
    <row r="159" spans="2:4" x14ac:dyDescent="0.35">
      <c r="B159" s="118"/>
      <c r="C159" s="37" t="s">
        <v>4</v>
      </c>
      <c r="D159" s="133" t="e">
        <f>#REF!</f>
        <v>#REF!</v>
      </c>
    </row>
    <row r="160" spans="2:4" x14ac:dyDescent="0.35">
      <c r="B160" s="118"/>
      <c r="C160" s="37" t="s">
        <v>5</v>
      </c>
      <c r="D160" s="133" t="e">
        <f>#REF!</f>
        <v>#REF!</v>
      </c>
    </row>
    <row r="161" spans="2:4" x14ac:dyDescent="0.35">
      <c r="B161" s="118"/>
      <c r="C161" s="37" t="s">
        <v>119</v>
      </c>
      <c r="D161" s="133" t="e">
        <f>#REF!</f>
        <v>#REF!</v>
      </c>
    </row>
    <row r="162" spans="2:4" x14ac:dyDescent="0.35">
      <c r="B162" s="118"/>
      <c r="C162" s="37" t="s">
        <v>6</v>
      </c>
      <c r="D162" s="133" t="e">
        <f>#REF!</f>
        <v>#REF!</v>
      </c>
    </row>
    <row r="163" spans="2:4" x14ac:dyDescent="0.35">
      <c r="B163" s="118"/>
      <c r="C163" s="37" t="s">
        <v>18</v>
      </c>
      <c r="D163" s="133" t="e">
        <f>#REF!</f>
        <v>#REF!</v>
      </c>
    </row>
    <row r="164" spans="2:4" x14ac:dyDescent="0.35">
      <c r="B164" s="118"/>
      <c r="C164" s="115" t="s">
        <v>9</v>
      </c>
      <c r="D164" s="133" t="e">
        <f>#REF!</f>
        <v>#REF!</v>
      </c>
    </row>
    <row r="165" spans="2:4" x14ac:dyDescent="0.35">
      <c r="B165" s="118"/>
      <c r="C165" s="115" t="s">
        <v>9</v>
      </c>
      <c r="D165" s="134" t="e">
        <f>#REF!</f>
        <v>#REF!</v>
      </c>
    </row>
    <row r="166" spans="2:4" x14ac:dyDescent="0.35">
      <c r="B166" s="118"/>
      <c r="D166" s="133" t="e">
        <f>#REF!</f>
        <v>#REF!</v>
      </c>
    </row>
    <row r="167" spans="2:4" x14ac:dyDescent="0.35">
      <c r="B167" s="118"/>
      <c r="D167" s="133"/>
    </row>
    <row r="168" spans="2:4" ht="13.15" x14ac:dyDescent="0.4">
      <c r="B168" s="118"/>
      <c r="C168" s="129" t="s">
        <v>148</v>
      </c>
      <c r="D168" s="149" t="e">
        <f>#REF!</f>
        <v>#REF!</v>
      </c>
    </row>
    <row r="169" spans="2:4" x14ac:dyDescent="0.35">
      <c r="B169" s="118"/>
    </row>
    <row r="170" spans="2:4" ht="13.15" x14ac:dyDescent="0.4">
      <c r="B170" s="118"/>
      <c r="C170" s="25" t="s">
        <v>13</v>
      </c>
    </row>
    <row r="171" spans="2:4" x14ac:dyDescent="0.35">
      <c r="B171" s="118"/>
      <c r="C171" s="37" t="s">
        <v>38</v>
      </c>
      <c r="D171" s="133" t="e">
        <f>#REF!</f>
        <v>#REF!</v>
      </c>
    </row>
    <row r="172" spans="2:4" x14ac:dyDescent="0.35">
      <c r="B172" s="118"/>
      <c r="C172" s="37" t="s">
        <v>39</v>
      </c>
      <c r="D172" s="133" t="e">
        <f>#REF!</f>
        <v>#REF!</v>
      </c>
    </row>
    <row r="173" spans="2:4" x14ac:dyDescent="0.35">
      <c r="B173" s="118"/>
      <c r="C173" s="37" t="s">
        <v>31</v>
      </c>
      <c r="D173" s="133" t="e">
        <f>#REF!</f>
        <v>#REF!</v>
      </c>
    </row>
    <row r="174" spans="2:4" x14ac:dyDescent="0.35">
      <c r="B174" s="118"/>
      <c r="C174" s="37" t="s">
        <v>30</v>
      </c>
      <c r="D174" s="133" t="e">
        <f>#REF!</f>
        <v>#REF!</v>
      </c>
    </row>
    <row r="175" spans="2:4" x14ac:dyDescent="0.35">
      <c r="B175" s="118"/>
      <c r="C175" s="152" t="s">
        <v>46</v>
      </c>
      <c r="D175" s="133" t="e">
        <f>#REF!</f>
        <v>#REF!</v>
      </c>
    </row>
    <row r="176" spans="2:4" x14ac:dyDescent="0.35">
      <c r="B176" s="118"/>
      <c r="C176" s="99" t="s">
        <v>123</v>
      </c>
      <c r="D176" s="133" t="e">
        <f>#REF!</f>
        <v>#REF!</v>
      </c>
    </row>
    <row r="177" spans="2:4" x14ac:dyDescent="0.35">
      <c r="B177" s="118"/>
      <c r="C177" s="115" t="s">
        <v>9</v>
      </c>
      <c r="D177" s="133" t="e">
        <f>#REF!</f>
        <v>#REF!</v>
      </c>
    </row>
    <row r="178" spans="2:4" x14ac:dyDescent="0.35">
      <c r="B178" s="118"/>
      <c r="C178" s="115" t="s">
        <v>9</v>
      </c>
      <c r="D178" s="133" t="e">
        <f>#REF!</f>
        <v>#REF!</v>
      </c>
    </row>
    <row r="179" spans="2:4" x14ac:dyDescent="0.35">
      <c r="B179" s="118"/>
      <c r="C179" s="115" t="s">
        <v>9</v>
      </c>
      <c r="D179" s="133" t="e">
        <f>#REF!</f>
        <v>#REF!</v>
      </c>
    </row>
    <row r="180" spans="2:4" x14ac:dyDescent="0.35">
      <c r="B180" s="118"/>
      <c r="C180" s="115" t="s">
        <v>9</v>
      </c>
      <c r="D180" s="134" t="e">
        <f>#REF!</f>
        <v>#REF!</v>
      </c>
    </row>
    <row r="181" spans="2:4" x14ac:dyDescent="0.35">
      <c r="B181" s="118"/>
      <c r="C181" s="37"/>
    </row>
    <row r="182" spans="2:4" ht="13.15" x14ac:dyDescent="0.4">
      <c r="B182" s="118"/>
      <c r="C182" s="129" t="s">
        <v>149</v>
      </c>
      <c r="D182" s="149" t="e">
        <f>#REF!</f>
        <v>#REF!</v>
      </c>
    </row>
    <row r="183" spans="2:4" x14ac:dyDescent="0.35">
      <c r="B183" s="118"/>
    </row>
    <row r="184" spans="2:4" x14ac:dyDescent="0.35">
      <c r="B184" s="118"/>
      <c r="C184" s="37" t="s">
        <v>2</v>
      </c>
      <c r="D184" s="133" t="e">
        <f>#REF!</f>
        <v>#REF!</v>
      </c>
    </row>
    <row r="185" spans="2:4" x14ac:dyDescent="0.35">
      <c r="B185" s="118"/>
      <c r="C185" s="37" t="s">
        <v>19</v>
      </c>
      <c r="D185" s="134" t="e">
        <f>#REF!</f>
        <v>#REF!</v>
      </c>
    </row>
    <row r="186" spans="2:4" x14ac:dyDescent="0.35">
      <c r="B186" s="118"/>
    </row>
    <row r="187" spans="2:4" ht="13.5" customHeight="1" x14ac:dyDescent="0.4">
      <c r="B187" s="118"/>
      <c r="C187" s="132" t="s">
        <v>150</v>
      </c>
      <c r="D187" s="149" t="e">
        <f>#REF!</f>
        <v>#REF!</v>
      </c>
    </row>
    <row r="188" spans="2:4" ht="13.15" x14ac:dyDescent="0.4">
      <c r="B188" s="118"/>
      <c r="C188" s="153"/>
      <c r="D188" s="150"/>
    </row>
    <row r="189" spans="2:4" ht="14.25" customHeight="1" x14ac:dyDescent="0.4">
      <c r="B189" s="118"/>
      <c r="C189" s="132" t="s">
        <v>151</v>
      </c>
      <c r="D189" s="149" t="e">
        <f>#REF!</f>
        <v>#REF!</v>
      </c>
    </row>
    <row r="190" spans="2:4" ht="13.15" x14ac:dyDescent="0.4">
      <c r="B190" s="118"/>
      <c r="C190" s="153"/>
      <c r="D190" s="150"/>
    </row>
    <row r="191" spans="2:4" ht="13.5" customHeight="1" x14ac:dyDescent="0.4">
      <c r="B191" s="118"/>
      <c r="C191" s="132" t="s">
        <v>152</v>
      </c>
      <c r="D191" s="151" t="e">
        <f>#REF!</f>
        <v>#REF!</v>
      </c>
    </row>
    <row r="192" spans="2:4" ht="13.15" x14ac:dyDescent="0.4">
      <c r="B192" s="118"/>
      <c r="C192" s="153"/>
      <c r="D192" s="150"/>
    </row>
    <row r="193" spans="2:4" ht="13.5" customHeight="1" thickBot="1" x14ac:dyDescent="0.45">
      <c r="B193" s="118"/>
      <c r="C193" s="132" t="s">
        <v>153</v>
      </c>
      <c r="D193" s="154" t="e">
        <f>#REF!</f>
        <v>#REF!</v>
      </c>
    </row>
    <row r="194" spans="2:4" ht="13.15" thickTop="1" x14ac:dyDescent="0.35">
      <c r="B194" s="118"/>
      <c r="C194" s="128"/>
    </row>
    <row r="195" spans="2:4" x14ac:dyDescent="0.35">
      <c r="B195" s="118"/>
      <c r="C195" s="128"/>
    </row>
    <row r="196" spans="2:4" x14ac:dyDescent="0.35">
      <c r="B196" s="118"/>
    </row>
    <row r="197" spans="2:4" x14ac:dyDescent="0.35">
      <c r="B197" s="118"/>
    </row>
    <row r="198" spans="2:4" x14ac:dyDescent="0.35">
      <c r="B198" s="118"/>
    </row>
    <row r="199" spans="2:4" x14ac:dyDescent="0.35">
      <c r="B199" s="118"/>
    </row>
    <row r="200" spans="2:4" x14ac:dyDescent="0.35">
      <c r="B200" s="118"/>
    </row>
    <row r="201" spans="2:4" x14ac:dyDescent="0.35">
      <c r="B201" s="118"/>
    </row>
    <row r="202" spans="2:4" x14ac:dyDescent="0.35">
      <c r="B202" s="118"/>
    </row>
    <row r="203" spans="2:4" x14ac:dyDescent="0.35">
      <c r="B203" s="118"/>
    </row>
    <row r="204" spans="2:4" x14ac:dyDescent="0.35">
      <c r="B204" s="118"/>
    </row>
    <row r="205" spans="2:4" x14ac:dyDescent="0.35">
      <c r="B205" s="118"/>
    </row>
    <row r="206" spans="2:4" x14ac:dyDescent="0.35">
      <c r="B206" s="118"/>
    </row>
    <row r="207" spans="2:4" x14ac:dyDescent="0.35">
      <c r="B207" s="118"/>
    </row>
    <row r="208" spans="2:4" x14ac:dyDescent="0.35">
      <c r="B208" s="118"/>
    </row>
    <row r="209" spans="2:2" x14ac:dyDescent="0.35">
      <c r="B209" s="118"/>
    </row>
    <row r="210" spans="2:2" x14ac:dyDescent="0.35">
      <c r="B210" s="118"/>
    </row>
    <row r="211" spans="2:2" x14ac:dyDescent="0.35">
      <c r="B211" s="118"/>
    </row>
    <row r="212" spans="2:2" x14ac:dyDescent="0.35">
      <c r="B212" s="118"/>
    </row>
    <row r="213" spans="2:2" x14ac:dyDescent="0.35">
      <c r="B213" s="118"/>
    </row>
    <row r="214" spans="2:2" x14ac:dyDescent="0.35">
      <c r="B214" s="118"/>
    </row>
    <row r="215" spans="2:2" x14ac:dyDescent="0.35">
      <c r="B215" s="118"/>
    </row>
    <row r="216" spans="2:2" x14ac:dyDescent="0.35">
      <c r="B216" s="118"/>
    </row>
    <row r="217" spans="2:2" x14ac:dyDescent="0.35">
      <c r="B217" s="118"/>
    </row>
    <row r="218" spans="2:2" x14ac:dyDescent="0.35">
      <c r="B218" s="118"/>
    </row>
    <row r="219" spans="2:2" x14ac:dyDescent="0.35">
      <c r="B219" s="118"/>
    </row>
    <row r="220" spans="2:2" x14ac:dyDescent="0.35">
      <c r="B220" s="118"/>
    </row>
    <row r="221" spans="2:2" x14ac:dyDescent="0.35">
      <c r="B221" s="118"/>
    </row>
    <row r="222" spans="2:2" x14ac:dyDescent="0.35">
      <c r="B222" s="118"/>
    </row>
    <row r="223" spans="2:2" x14ac:dyDescent="0.35">
      <c r="B223" s="118"/>
    </row>
    <row r="224" spans="2:2" x14ac:dyDescent="0.35">
      <c r="B224" s="118"/>
    </row>
    <row r="225" spans="2:2" x14ac:dyDescent="0.35">
      <c r="B225" s="118"/>
    </row>
    <row r="226" spans="2:2" x14ac:dyDescent="0.35">
      <c r="B226" s="118"/>
    </row>
    <row r="227" spans="2:2" x14ac:dyDescent="0.35">
      <c r="B227" s="118"/>
    </row>
    <row r="228" spans="2:2" x14ac:dyDescent="0.35">
      <c r="B228" s="118"/>
    </row>
    <row r="229" spans="2:2" x14ac:dyDescent="0.35">
      <c r="B229" s="118"/>
    </row>
    <row r="230" spans="2:2" x14ac:dyDescent="0.35">
      <c r="B230" s="118"/>
    </row>
    <row r="231" spans="2:2" x14ac:dyDescent="0.35">
      <c r="B231" s="118"/>
    </row>
    <row r="232" spans="2:2" x14ac:dyDescent="0.35">
      <c r="B232" s="118"/>
    </row>
    <row r="233" spans="2:2" x14ac:dyDescent="0.35">
      <c r="B233" s="118"/>
    </row>
    <row r="234" spans="2:2" x14ac:dyDescent="0.35">
      <c r="B234" s="118"/>
    </row>
    <row r="235" spans="2:2" x14ac:dyDescent="0.35">
      <c r="B235" s="118"/>
    </row>
    <row r="236" spans="2:2" x14ac:dyDescent="0.35">
      <c r="B236" s="118"/>
    </row>
    <row r="237" spans="2:2" x14ac:dyDescent="0.35">
      <c r="B237" s="118"/>
    </row>
    <row r="238" spans="2:2" x14ac:dyDescent="0.35">
      <c r="B238" s="118"/>
    </row>
    <row r="239" spans="2:2" x14ac:dyDescent="0.35">
      <c r="B239" s="118"/>
    </row>
    <row r="240" spans="2:2" x14ac:dyDescent="0.35">
      <c r="B240" s="118"/>
    </row>
    <row r="241" spans="2:2" x14ac:dyDescent="0.35">
      <c r="B241" s="118"/>
    </row>
    <row r="242" spans="2:2" x14ac:dyDescent="0.35">
      <c r="B242" s="118"/>
    </row>
    <row r="243" spans="2:2" x14ac:dyDescent="0.35">
      <c r="B243" s="118"/>
    </row>
    <row r="244" spans="2:2" x14ac:dyDescent="0.35">
      <c r="B244" s="118"/>
    </row>
    <row r="245" spans="2:2" x14ac:dyDescent="0.35">
      <c r="B245" s="118"/>
    </row>
    <row r="246" spans="2:2" x14ac:dyDescent="0.35">
      <c r="B246" s="118"/>
    </row>
    <row r="247" spans="2:2" x14ac:dyDescent="0.35">
      <c r="B247" s="118"/>
    </row>
    <row r="248" spans="2:2" x14ac:dyDescent="0.35">
      <c r="B248" s="118"/>
    </row>
    <row r="249" spans="2:2" x14ac:dyDescent="0.35">
      <c r="B249" s="118"/>
    </row>
    <row r="250" spans="2:2" x14ac:dyDescent="0.35">
      <c r="B250" s="118"/>
    </row>
    <row r="251" spans="2:2" x14ac:dyDescent="0.35">
      <c r="B251" s="118"/>
    </row>
    <row r="252" spans="2:2" x14ac:dyDescent="0.35">
      <c r="B252" s="118"/>
    </row>
    <row r="253" spans="2:2" x14ac:dyDescent="0.35">
      <c r="B253" s="118"/>
    </row>
    <row r="254" spans="2:2" x14ac:dyDescent="0.35">
      <c r="B254" s="118"/>
    </row>
    <row r="255" spans="2:2" x14ac:dyDescent="0.35">
      <c r="B255" s="118"/>
    </row>
    <row r="256" spans="2:2" x14ac:dyDescent="0.35">
      <c r="B256" s="118"/>
    </row>
    <row r="257" spans="2:2" x14ac:dyDescent="0.35">
      <c r="B257" s="118"/>
    </row>
    <row r="258" spans="2:2" x14ac:dyDescent="0.35">
      <c r="B258" s="118"/>
    </row>
    <row r="259" spans="2:2" x14ac:dyDescent="0.35">
      <c r="B259" s="118"/>
    </row>
    <row r="260" spans="2:2" x14ac:dyDescent="0.35">
      <c r="B260" s="118"/>
    </row>
    <row r="261" spans="2:2" x14ac:dyDescent="0.35">
      <c r="B261" s="118"/>
    </row>
    <row r="262" spans="2:2" x14ac:dyDescent="0.35">
      <c r="B262" s="118"/>
    </row>
    <row r="263" spans="2:2" x14ac:dyDescent="0.35">
      <c r="B263" s="118"/>
    </row>
    <row r="264" spans="2:2" x14ac:dyDescent="0.35">
      <c r="B264" s="118"/>
    </row>
    <row r="265" spans="2:2" x14ac:dyDescent="0.35">
      <c r="B265" s="118"/>
    </row>
    <row r="266" spans="2:2" x14ac:dyDescent="0.35">
      <c r="B266" s="118"/>
    </row>
    <row r="267" spans="2:2" x14ac:dyDescent="0.35">
      <c r="B267" s="118"/>
    </row>
    <row r="268" spans="2:2" x14ac:dyDescent="0.35">
      <c r="B268" s="118"/>
    </row>
  </sheetData>
  <pageMargins left="0.25" right="0.25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D12:E19"/>
  <sheetViews>
    <sheetView tabSelected="1" workbookViewId="0"/>
  </sheetViews>
  <sheetFormatPr defaultRowHeight="12.75" x14ac:dyDescent="0.35"/>
  <cols>
    <col min="5" max="5" width="24.73046875" customWidth="1"/>
  </cols>
  <sheetData>
    <row r="12" spans="4:5" ht="22.5" x14ac:dyDescent="0.6">
      <c r="D12" s="265" t="s">
        <v>217</v>
      </c>
      <c r="E12" s="265"/>
    </row>
    <row r="13" spans="4:5" ht="13.9" x14ac:dyDescent="0.4">
      <c r="D13">
        <v>1</v>
      </c>
      <c r="E13" s="178" t="s">
        <v>218</v>
      </c>
    </row>
    <row r="14" spans="4:5" ht="13.9" x14ac:dyDescent="0.4">
      <c r="D14">
        <v>4</v>
      </c>
      <c r="E14" s="178" t="s">
        <v>225</v>
      </c>
    </row>
    <row r="15" spans="4:5" ht="13.9" x14ac:dyDescent="0.4">
      <c r="D15">
        <v>5</v>
      </c>
      <c r="E15" s="178" t="s">
        <v>226</v>
      </c>
    </row>
    <row r="16" spans="4:5" ht="13.9" x14ac:dyDescent="0.4">
      <c r="D16">
        <v>6</v>
      </c>
      <c r="E16" s="178" t="s">
        <v>219</v>
      </c>
    </row>
    <row r="17" spans="4:5" ht="13.9" x14ac:dyDescent="0.4">
      <c r="D17">
        <v>7</v>
      </c>
      <c r="E17" s="178" t="s">
        <v>83</v>
      </c>
    </row>
    <row r="18" spans="4:5" ht="13.9" x14ac:dyDescent="0.4">
      <c r="D18">
        <v>8</v>
      </c>
      <c r="E18" s="178" t="s">
        <v>106</v>
      </c>
    </row>
    <row r="19" spans="4:5" ht="13.9" x14ac:dyDescent="0.4">
      <c r="D19">
        <v>9</v>
      </c>
      <c r="E19" s="178" t="s">
        <v>221</v>
      </c>
    </row>
  </sheetData>
  <mergeCells count="1">
    <mergeCell ref="D12:E12"/>
  </mergeCells>
  <hyperlinks>
    <hyperlink ref="E13" location="' Building List'!A1" display="Building List"/>
    <hyperlink ref="E15" location="'A1 - Optional Pricing'!A1" display="Optional Pricing"/>
    <hyperlink ref="E16" location="'B - Miscellaneous Pricing'!A1" display="Miscellaneous Pricing"/>
    <hyperlink ref="E17" location="'C - Pricing Assumptions'!A1" display="Pricing Assumptions"/>
    <hyperlink ref="E18" location="Summary!A1" display="Rollup"/>
    <hyperlink ref="E19" location="'Detailed Rollup'!A1" display="Detailed Rollup"/>
    <hyperlink ref="E14" location="'A1 - Base Program'!A1" display="Base Program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68"/>
  <sheetViews>
    <sheetView showGridLines="0" zoomScale="110" zoomScaleNormal="110" workbookViewId="0">
      <selection activeCell="C6" sqref="C6"/>
    </sheetView>
  </sheetViews>
  <sheetFormatPr defaultColWidth="9.1328125" defaultRowHeight="12.75" x14ac:dyDescent="0.35"/>
  <cols>
    <col min="1" max="1" width="3.73046875" style="20" customWidth="1"/>
    <col min="2" max="2" width="39.265625" style="20" customWidth="1"/>
    <col min="3" max="3" width="27.86328125" style="20" bestFit="1" customWidth="1"/>
    <col min="4" max="4" width="30.59765625" style="20" bestFit="1" customWidth="1"/>
    <col min="5" max="5" width="44.86328125" style="157" customWidth="1"/>
    <col min="6" max="6" width="32.73046875" style="20" customWidth="1"/>
    <col min="7" max="9" width="9.1328125" style="20"/>
    <col min="10" max="10" width="18.59765625" style="20" customWidth="1"/>
    <col min="11" max="11" width="27.265625" style="20" customWidth="1"/>
    <col min="12" max="16384" width="9.1328125" style="20"/>
  </cols>
  <sheetData>
    <row r="1" spans="1:5" ht="13.15" customHeight="1" x14ac:dyDescent="0.35"/>
    <row r="2" spans="1:5" ht="17.649999999999999" x14ac:dyDescent="0.5">
      <c r="B2" s="21" t="s">
        <v>160</v>
      </c>
      <c r="C2" s="21"/>
      <c r="D2" s="21"/>
      <c r="E2" s="158"/>
    </row>
    <row r="3" spans="1:5" ht="15" customHeight="1" x14ac:dyDescent="0.5">
      <c r="B3" s="159"/>
      <c r="C3" s="159"/>
      <c r="D3" s="21"/>
      <c r="E3" s="158"/>
    </row>
    <row r="4" spans="1:5" x14ac:dyDescent="0.35">
      <c r="B4" s="22"/>
      <c r="C4" s="22"/>
      <c r="D4" s="22"/>
    </row>
    <row r="5" spans="1:5" ht="15" customHeight="1" x14ac:dyDescent="0.4">
      <c r="B5" s="24" t="s">
        <v>96</v>
      </c>
      <c r="C5" s="55" t="str">
        <f>Instructions!$B$4</f>
        <v>Insert Company Name Here</v>
      </c>
    </row>
    <row r="7" spans="1:5" x14ac:dyDescent="0.35">
      <c r="E7" s="20"/>
    </row>
    <row r="8" spans="1:5" ht="13.15" thickBot="1" x14ac:dyDescent="0.4">
      <c r="E8" s="20"/>
    </row>
    <row r="9" spans="1:5" ht="23.25" thickTop="1" thickBot="1" x14ac:dyDescent="0.4">
      <c r="B9" s="266" t="s">
        <v>224</v>
      </c>
      <c r="C9" s="267"/>
      <c r="D9" s="268"/>
      <c r="E9" s="20"/>
    </row>
    <row r="10" spans="1:5" ht="13.9" thickTop="1" thickBot="1" x14ac:dyDescent="0.4">
      <c r="B10" s="164" t="s">
        <v>95</v>
      </c>
      <c r="C10" s="170" t="s">
        <v>181</v>
      </c>
      <c r="D10" s="171" t="s">
        <v>158</v>
      </c>
      <c r="E10" s="20"/>
    </row>
    <row r="11" spans="1:5" ht="15.75" thickBot="1" x14ac:dyDescent="0.4">
      <c r="B11" s="167" t="s">
        <v>159</v>
      </c>
      <c r="C11" s="172" t="s">
        <v>182</v>
      </c>
      <c r="D11" s="173">
        <v>25045</v>
      </c>
      <c r="E11" s="20"/>
    </row>
    <row r="12" spans="1:5" ht="15.75" thickBot="1" x14ac:dyDescent="0.5">
      <c r="A12" s="103"/>
      <c r="B12" s="167" t="s">
        <v>116</v>
      </c>
      <c r="C12" s="172" t="s">
        <v>182</v>
      </c>
      <c r="D12" s="175">
        <v>67712</v>
      </c>
      <c r="E12" s="20"/>
    </row>
    <row r="13" spans="1:5" ht="15.75" thickBot="1" x14ac:dyDescent="0.4">
      <c r="B13" s="167" t="s">
        <v>112</v>
      </c>
      <c r="C13" s="172" t="s">
        <v>182</v>
      </c>
      <c r="D13" s="175">
        <v>67935</v>
      </c>
      <c r="E13" s="20"/>
    </row>
    <row r="14" spans="1:5" ht="15.75" thickBot="1" x14ac:dyDescent="0.4">
      <c r="B14" s="167" t="s">
        <v>115</v>
      </c>
      <c r="C14" s="172" t="s">
        <v>182</v>
      </c>
      <c r="D14" s="175">
        <v>113331</v>
      </c>
      <c r="E14" s="20"/>
    </row>
    <row r="15" spans="1:5" ht="15.75" thickBot="1" x14ac:dyDescent="0.4">
      <c r="B15" s="167" t="s">
        <v>111</v>
      </c>
      <c r="C15" s="172" t="s">
        <v>182</v>
      </c>
      <c r="D15" s="175">
        <v>65702</v>
      </c>
      <c r="E15" s="20"/>
    </row>
    <row r="16" spans="1:5" ht="15.75" thickBot="1" x14ac:dyDescent="0.4">
      <c r="B16" s="167" t="s">
        <v>114</v>
      </c>
      <c r="C16" s="172" t="s">
        <v>182</v>
      </c>
      <c r="D16" s="175">
        <v>51019</v>
      </c>
      <c r="E16" s="20"/>
    </row>
    <row r="17" spans="2:5" ht="15.75" thickBot="1" x14ac:dyDescent="0.4">
      <c r="B17" s="167" t="s">
        <v>113</v>
      </c>
      <c r="C17" s="172" t="s">
        <v>182</v>
      </c>
      <c r="D17" s="175">
        <v>41060</v>
      </c>
      <c r="E17" s="20"/>
    </row>
    <row r="18" spans="2:5" ht="15.75" thickBot="1" x14ac:dyDescent="0.4">
      <c r="B18" s="167" t="s">
        <v>186</v>
      </c>
      <c r="C18" s="174" t="s">
        <v>185</v>
      </c>
      <c r="D18" s="175">
        <v>13488</v>
      </c>
      <c r="E18" s="20"/>
    </row>
    <row r="19" spans="2:5" ht="15.75" thickBot="1" x14ac:dyDescent="0.4">
      <c r="B19" s="167" t="s">
        <v>187</v>
      </c>
      <c r="C19" s="174" t="s">
        <v>185</v>
      </c>
      <c r="D19" s="175">
        <v>15839</v>
      </c>
      <c r="E19" s="20"/>
    </row>
    <row r="20" spans="2:5" ht="15.75" thickBot="1" x14ac:dyDescent="0.4">
      <c r="B20" s="167" t="s">
        <v>188</v>
      </c>
      <c r="C20" s="174" t="s">
        <v>185</v>
      </c>
      <c r="D20" s="175">
        <v>11287</v>
      </c>
      <c r="E20" s="20"/>
    </row>
    <row r="21" spans="2:5" ht="15.75" thickBot="1" x14ac:dyDescent="0.4">
      <c r="B21" s="167" t="s">
        <v>189</v>
      </c>
      <c r="C21" s="174" t="s">
        <v>185</v>
      </c>
      <c r="D21" s="175">
        <v>93999</v>
      </c>
      <c r="E21" s="20"/>
    </row>
    <row r="22" spans="2:5" ht="15.75" thickBot="1" x14ac:dyDescent="0.4">
      <c r="B22" s="167" t="s">
        <v>180</v>
      </c>
      <c r="C22" s="174" t="s">
        <v>185</v>
      </c>
      <c r="D22" s="175">
        <v>273726</v>
      </c>
      <c r="E22" s="20"/>
    </row>
    <row r="23" spans="2:5" ht="13.5" thickBot="1" x14ac:dyDescent="0.4">
      <c r="B23" s="165" t="s">
        <v>117</v>
      </c>
      <c r="C23" s="176"/>
      <c r="D23" s="177">
        <f>SUM(D11:D22)</f>
        <v>840143</v>
      </c>
      <c r="E23" s="20"/>
    </row>
    <row r="24" spans="2:5" ht="12" customHeight="1" thickTop="1" x14ac:dyDescent="0.35">
      <c r="E24" s="20"/>
    </row>
    <row r="25" spans="2:5" s="25" customFormat="1" ht="13.15" x14ac:dyDescent="0.4"/>
    <row r="26" spans="2:5" ht="13.15" thickBot="1" x14ac:dyDescent="0.4"/>
    <row r="27" spans="2:5" ht="23.25" thickTop="1" thickBot="1" x14ac:dyDescent="0.4">
      <c r="B27" s="266" t="s">
        <v>223</v>
      </c>
      <c r="C27" s="267"/>
      <c r="D27" s="268"/>
    </row>
    <row r="28" spans="2:5" ht="13.9" thickTop="1" thickBot="1" x14ac:dyDescent="0.4">
      <c r="B28" s="164" t="s">
        <v>95</v>
      </c>
      <c r="C28" s="170" t="s">
        <v>181</v>
      </c>
      <c r="D28" s="171" t="s">
        <v>158</v>
      </c>
    </row>
    <row r="29" spans="2:5" ht="15.75" thickBot="1" x14ac:dyDescent="0.4">
      <c r="B29" s="167" t="s">
        <v>159</v>
      </c>
      <c r="C29" s="172" t="s">
        <v>193</v>
      </c>
      <c r="D29" s="173">
        <v>25045</v>
      </c>
    </row>
    <row r="30" spans="2:5" ht="15.75" thickBot="1" x14ac:dyDescent="0.4">
      <c r="B30" s="167" t="s">
        <v>196</v>
      </c>
      <c r="C30" s="172" t="s">
        <v>193</v>
      </c>
      <c r="D30" s="173">
        <v>4439</v>
      </c>
    </row>
    <row r="31" spans="2:5" ht="15.75" thickBot="1" x14ac:dyDescent="0.4">
      <c r="B31" s="167" t="s">
        <v>111</v>
      </c>
      <c r="C31" s="172" t="s">
        <v>193</v>
      </c>
      <c r="D31" s="173">
        <v>65702</v>
      </c>
    </row>
    <row r="32" spans="2:5" ht="15.75" thickBot="1" x14ac:dyDescent="0.4">
      <c r="B32" s="167" t="s">
        <v>197</v>
      </c>
      <c r="C32" s="172" t="s">
        <v>193</v>
      </c>
      <c r="D32" s="173">
        <v>24666</v>
      </c>
    </row>
    <row r="33" spans="2:4" ht="15.75" thickBot="1" x14ac:dyDescent="0.4">
      <c r="B33" s="167" t="s">
        <v>198</v>
      </c>
      <c r="C33" s="172" t="s">
        <v>193</v>
      </c>
      <c r="D33" s="173">
        <v>19712</v>
      </c>
    </row>
    <row r="34" spans="2:4" ht="15.75" thickBot="1" x14ac:dyDescent="0.4">
      <c r="B34" s="167" t="s">
        <v>116</v>
      </c>
      <c r="C34" s="172" t="s">
        <v>193</v>
      </c>
      <c r="D34" s="173">
        <v>67712</v>
      </c>
    </row>
    <row r="35" spans="2:4" ht="15.75" thickBot="1" x14ac:dyDescent="0.4">
      <c r="B35" s="167" t="s">
        <v>199</v>
      </c>
      <c r="C35" s="172" t="s">
        <v>193</v>
      </c>
      <c r="D35" s="173">
        <v>43171</v>
      </c>
    </row>
    <row r="36" spans="2:4" ht="15.75" thickBot="1" x14ac:dyDescent="0.4">
      <c r="B36" s="167" t="s">
        <v>112</v>
      </c>
      <c r="C36" s="172" t="s">
        <v>193</v>
      </c>
      <c r="D36" s="173">
        <v>67935</v>
      </c>
    </row>
    <row r="37" spans="2:4" ht="15.75" thickBot="1" x14ac:dyDescent="0.4">
      <c r="B37" s="167" t="s">
        <v>191</v>
      </c>
      <c r="C37" s="172" t="s">
        <v>193</v>
      </c>
      <c r="D37" s="173">
        <v>24198</v>
      </c>
    </row>
    <row r="38" spans="2:4" ht="15.75" thickBot="1" x14ac:dyDescent="0.4">
      <c r="B38" s="167" t="s">
        <v>192</v>
      </c>
      <c r="C38" s="172" t="s">
        <v>193</v>
      </c>
      <c r="D38" s="173">
        <v>52788</v>
      </c>
    </row>
    <row r="39" spans="2:4" ht="15.75" thickBot="1" x14ac:dyDescent="0.4">
      <c r="B39" s="167" t="s">
        <v>200</v>
      </c>
      <c r="C39" s="172" t="s">
        <v>193</v>
      </c>
      <c r="D39" s="173">
        <v>92783</v>
      </c>
    </row>
    <row r="40" spans="2:4" ht="15.75" thickBot="1" x14ac:dyDescent="0.4">
      <c r="B40" s="167" t="s">
        <v>190</v>
      </c>
      <c r="C40" s="172" t="s">
        <v>193</v>
      </c>
      <c r="D40" s="173">
        <v>44336</v>
      </c>
    </row>
    <row r="41" spans="2:4" ht="15.75" thickBot="1" x14ac:dyDescent="0.4">
      <c r="B41" s="167" t="s">
        <v>114</v>
      </c>
      <c r="C41" s="172" t="s">
        <v>193</v>
      </c>
      <c r="D41" s="173">
        <v>51019</v>
      </c>
    </row>
    <row r="42" spans="2:4" ht="15.75" thickBot="1" x14ac:dyDescent="0.4">
      <c r="B42" s="167" t="s">
        <v>115</v>
      </c>
      <c r="C42" s="172" t="s">
        <v>193</v>
      </c>
      <c r="D42" s="173">
        <v>113331</v>
      </c>
    </row>
    <row r="43" spans="2:4" ht="15.75" thickBot="1" x14ac:dyDescent="0.4">
      <c r="B43" s="167" t="s">
        <v>201</v>
      </c>
      <c r="C43" s="172" t="s">
        <v>193</v>
      </c>
      <c r="D43" s="173">
        <v>48125</v>
      </c>
    </row>
    <row r="44" spans="2:4" ht="15.75" thickBot="1" x14ac:dyDescent="0.4">
      <c r="B44" s="167" t="s">
        <v>113</v>
      </c>
      <c r="C44" s="172" t="s">
        <v>193</v>
      </c>
      <c r="D44" s="173">
        <v>41060</v>
      </c>
    </row>
    <row r="45" spans="2:4" ht="15.75" thickBot="1" x14ac:dyDescent="0.4">
      <c r="B45" s="167" t="s">
        <v>202</v>
      </c>
      <c r="C45" s="172" t="s">
        <v>193</v>
      </c>
      <c r="D45" s="173">
        <v>46466</v>
      </c>
    </row>
    <row r="46" spans="2:4" ht="15.75" thickBot="1" x14ac:dyDescent="0.4">
      <c r="B46" s="167" t="s">
        <v>203</v>
      </c>
      <c r="C46" s="172" t="s">
        <v>193</v>
      </c>
      <c r="D46" s="173">
        <v>14921</v>
      </c>
    </row>
    <row r="47" spans="2:4" ht="15.75" thickBot="1" x14ac:dyDescent="0.4">
      <c r="B47" s="167" t="s">
        <v>204</v>
      </c>
      <c r="C47" s="172" t="s">
        <v>193</v>
      </c>
      <c r="D47" s="173">
        <v>8670</v>
      </c>
    </row>
    <row r="48" spans="2:4" ht="15.75" thickBot="1" x14ac:dyDescent="0.4">
      <c r="B48" s="167" t="s">
        <v>205</v>
      </c>
      <c r="C48" s="172" t="s">
        <v>193</v>
      </c>
      <c r="D48" s="173">
        <v>61436</v>
      </c>
    </row>
    <row r="49" spans="2:4" ht="15.75" thickBot="1" x14ac:dyDescent="0.4">
      <c r="B49" s="167" t="s">
        <v>206</v>
      </c>
      <c r="C49" s="172" t="s">
        <v>193</v>
      </c>
      <c r="D49" s="173">
        <v>59029</v>
      </c>
    </row>
    <row r="50" spans="2:4" ht="15.75" thickBot="1" x14ac:dyDescent="0.4">
      <c r="B50" s="167" t="s">
        <v>207</v>
      </c>
      <c r="C50" s="172" t="s">
        <v>193</v>
      </c>
      <c r="D50" s="173">
        <v>50683</v>
      </c>
    </row>
    <row r="51" spans="2:4" ht="15.75" thickBot="1" x14ac:dyDescent="0.4">
      <c r="B51" s="167" t="s">
        <v>208</v>
      </c>
      <c r="C51" s="172" t="s">
        <v>193</v>
      </c>
      <c r="D51" s="173">
        <v>80390</v>
      </c>
    </row>
    <row r="52" spans="2:4" ht="15.75" thickBot="1" x14ac:dyDescent="0.4">
      <c r="B52" s="167" t="s">
        <v>186</v>
      </c>
      <c r="C52" s="172" t="s">
        <v>185</v>
      </c>
      <c r="D52" s="173">
        <v>13488</v>
      </c>
    </row>
    <row r="53" spans="2:4" ht="15.75" thickBot="1" x14ac:dyDescent="0.4">
      <c r="B53" s="167" t="s">
        <v>194</v>
      </c>
      <c r="C53" s="172" t="s">
        <v>185</v>
      </c>
      <c r="D53" s="173">
        <v>49429</v>
      </c>
    </row>
    <row r="54" spans="2:4" ht="15.75" thickBot="1" x14ac:dyDescent="0.4">
      <c r="B54" s="167" t="s">
        <v>209</v>
      </c>
      <c r="C54" s="172" t="s">
        <v>185</v>
      </c>
      <c r="D54" s="173">
        <v>75164</v>
      </c>
    </row>
    <row r="55" spans="2:4" ht="15.75" thickBot="1" x14ac:dyDescent="0.4">
      <c r="B55" s="167" t="s">
        <v>187</v>
      </c>
      <c r="C55" s="172" t="s">
        <v>185</v>
      </c>
      <c r="D55" s="173">
        <v>15839</v>
      </c>
    </row>
    <row r="56" spans="2:4" ht="15.75" thickBot="1" x14ac:dyDescent="0.4">
      <c r="B56" s="167" t="s">
        <v>188</v>
      </c>
      <c r="C56" s="172" t="s">
        <v>185</v>
      </c>
      <c r="D56" s="173">
        <v>11287</v>
      </c>
    </row>
    <row r="57" spans="2:4" ht="15.75" thickBot="1" x14ac:dyDescent="0.4">
      <c r="B57" s="167" t="s">
        <v>189</v>
      </c>
      <c r="C57" s="172" t="s">
        <v>185</v>
      </c>
      <c r="D57" s="173">
        <v>93999</v>
      </c>
    </row>
    <row r="58" spans="2:4" ht="15.75" thickBot="1" x14ac:dyDescent="0.4">
      <c r="B58" s="167" t="s">
        <v>210</v>
      </c>
      <c r="C58" s="172" t="s">
        <v>185</v>
      </c>
      <c r="D58" s="173">
        <v>52962</v>
      </c>
    </row>
    <row r="59" spans="2:4" ht="15.75" thickBot="1" x14ac:dyDescent="0.4">
      <c r="B59" s="167" t="s">
        <v>211</v>
      </c>
      <c r="C59" s="172" t="s">
        <v>185</v>
      </c>
      <c r="D59" s="173">
        <v>60510</v>
      </c>
    </row>
    <row r="60" spans="2:4" ht="15.75" thickBot="1" x14ac:dyDescent="0.4">
      <c r="B60" s="167" t="s">
        <v>212</v>
      </c>
      <c r="C60" s="172" t="s">
        <v>185</v>
      </c>
      <c r="D60" s="173">
        <v>60510</v>
      </c>
    </row>
    <row r="61" spans="2:4" ht="15.75" thickBot="1" x14ac:dyDescent="0.4">
      <c r="B61" s="167" t="s">
        <v>195</v>
      </c>
      <c r="C61" s="172" t="s">
        <v>185</v>
      </c>
      <c r="D61" s="173">
        <v>42142</v>
      </c>
    </row>
    <row r="62" spans="2:4" ht="15.75" thickBot="1" x14ac:dyDescent="0.4">
      <c r="B62" s="167" t="s">
        <v>213</v>
      </c>
      <c r="C62" s="172" t="s">
        <v>185</v>
      </c>
      <c r="D62" s="173">
        <v>1388</v>
      </c>
    </row>
    <row r="63" spans="2:4" ht="15.75" thickBot="1" x14ac:dyDescent="0.4">
      <c r="B63" s="167" t="s">
        <v>214</v>
      </c>
      <c r="C63" s="172" t="s">
        <v>185</v>
      </c>
      <c r="D63" s="173">
        <v>1571</v>
      </c>
    </row>
    <row r="64" spans="2:4" ht="15.75" thickBot="1" x14ac:dyDescent="0.4">
      <c r="B64" s="167" t="s">
        <v>215</v>
      </c>
      <c r="C64" s="172" t="s">
        <v>185</v>
      </c>
      <c r="D64" s="173">
        <v>1332</v>
      </c>
    </row>
    <row r="65" spans="2:4" ht="15.75" thickBot="1" x14ac:dyDescent="0.4">
      <c r="B65" s="167" t="s">
        <v>216</v>
      </c>
      <c r="C65" s="172" t="s">
        <v>185</v>
      </c>
      <c r="D65" s="173">
        <v>90345</v>
      </c>
    </row>
    <row r="66" spans="2:4" ht="15.75" thickBot="1" x14ac:dyDescent="0.4">
      <c r="B66" s="167" t="s">
        <v>180</v>
      </c>
      <c r="C66" s="172" t="s">
        <v>185</v>
      </c>
      <c r="D66" s="173">
        <v>273726</v>
      </c>
    </row>
    <row r="67" spans="2:4" ht="13.5" thickBot="1" x14ac:dyDescent="0.4">
      <c r="B67" s="165" t="s">
        <v>117</v>
      </c>
      <c r="C67" s="176"/>
      <c r="D67" s="177">
        <f>SUM(D29:D66)</f>
        <v>1951309</v>
      </c>
    </row>
    <row r="68" spans="2:4" ht="13.15" thickTop="1" x14ac:dyDescent="0.35"/>
  </sheetData>
  <sheetProtection sort="0" autoFilter="0"/>
  <protectedRanges>
    <protectedRange sqref="B26:C26" name="Range3_2"/>
  </protectedRanges>
  <mergeCells count="2">
    <mergeCell ref="B9:D9"/>
    <mergeCell ref="B27:D27"/>
  </mergeCells>
  <pageMargins left="0.25" right="0.25" top="0.75" bottom="0.75" header="0.3" footer="0.3"/>
  <pageSetup paperSize="3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J103"/>
  <sheetViews>
    <sheetView showGridLines="0" zoomScale="95" zoomScaleNormal="95" workbookViewId="0">
      <selection activeCell="G92" sqref="G92"/>
    </sheetView>
  </sheetViews>
  <sheetFormatPr defaultColWidth="9.1328125" defaultRowHeight="12.75" x14ac:dyDescent="0.35"/>
  <cols>
    <col min="1" max="1" width="3.3984375" style="20" customWidth="1"/>
    <col min="2" max="2" width="2.3984375" style="20" customWidth="1"/>
    <col min="3" max="3" width="61" style="20" customWidth="1"/>
    <col min="4" max="7" width="15.73046875" style="20" customWidth="1"/>
    <col min="8" max="8" width="18.3984375" style="20" customWidth="1"/>
    <col min="9" max="9" width="17.3984375" style="20" customWidth="1"/>
    <col min="10" max="10" width="17.1328125" style="20" customWidth="1"/>
    <col min="11" max="11" width="9.1328125" style="20" customWidth="1"/>
    <col min="12" max="16384" width="9.1328125" style="20"/>
  </cols>
  <sheetData>
    <row r="1" spans="2:7" ht="13.15" customHeight="1" x14ac:dyDescent="0.35"/>
    <row r="2" spans="2:7" ht="17.649999999999999" x14ac:dyDescent="0.5">
      <c r="B2" s="21" t="s">
        <v>160</v>
      </c>
      <c r="C2" s="21"/>
      <c r="D2" s="21"/>
      <c r="G2" s="72"/>
    </row>
    <row r="3" spans="2:7" ht="15.6" customHeight="1" x14ac:dyDescent="0.5">
      <c r="B3" s="169" t="s">
        <v>227</v>
      </c>
      <c r="C3" s="21"/>
      <c r="D3" s="21"/>
      <c r="G3" s="72"/>
    </row>
    <row r="4" spans="2:7" x14ac:dyDescent="0.35">
      <c r="B4" s="22"/>
      <c r="D4" s="23"/>
    </row>
    <row r="5" spans="2:7" s="104" customFormat="1" ht="15" x14ac:dyDescent="0.4">
      <c r="B5" s="105" t="s">
        <v>80</v>
      </c>
      <c r="D5" s="56" t="str">
        <f>Instructions!$B$4</f>
        <v>Insert Company Name Here</v>
      </c>
    </row>
    <row r="6" spans="2:7" ht="13.15" x14ac:dyDescent="0.4">
      <c r="C6" s="26"/>
      <c r="D6" s="27"/>
      <c r="E6" s="27"/>
      <c r="F6" s="27"/>
      <c r="G6" s="27"/>
    </row>
    <row r="7" spans="2:7" x14ac:dyDescent="0.35">
      <c r="B7" s="28"/>
      <c r="C7" s="28"/>
      <c r="D7" s="28"/>
      <c r="E7" s="28"/>
      <c r="F7" s="28"/>
      <c r="G7" s="28"/>
    </row>
    <row r="8" spans="2:7" ht="9" customHeight="1" x14ac:dyDescent="0.4">
      <c r="B8" s="28"/>
      <c r="C8" s="26"/>
      <c r="D8" s="27"/>
      <c r="E8" s="27"/>
      <c r="F8" s="27"/>
      <c r="G8" s="27"/>
    </row>
    <row r="9" spans="2:7" ht="26.25" x14ac:dyDescent="0.35">
      <c r="B9" s="28"/>
      <c r="C9" s="162" t="s">
        <v>161</v>
      </c>
      <c r="D9" s="29" t="s">
        <v>21</v>
      </c>
      <c r="E9" s="29" t="s">
        <v>0</v>
      </c>
      <c r="F9" s="29" t="s">
        <v>1</v>
      </c>
      <c r="G9" s="29" t="s">
        <v>14</v>
      </c>
    </row>
    <row r="10" spans="2:7" ht="13.15" x14ac:dyDescent="0.4">
      <c r="B10" s="28"/>
      <c r="C10" s="25"/>
      <c r="E10" s="30"/>
      <c r="F10" s="30"/>
      <c r="G10" s="30"/>
    </row>
    <row r="11" spans="2:7" ht="13.15" x14ac:dyDescent="0.4">
      <c r="B11" s="28"/>
      <c r="C11" s="25" t="s">
        <v>107</v>
      </c>
      <c r="D11" s="166">
        <f>' Building List'!D23</f>
        <v>840143</v>
      </c>
      <c r="E11" s="30"/>
      <c r="F11" s="30"/>
      <c r="G11" s="30"/>
    </row>
    <row r="12" spans="2:7" x14ac:dyDescent="0.35">
      <c r="B12" s="31"/>
      <c r="C12" s="66" t="s">
        <v>108</v>
      </c>
      <c r="E12" s="30"/>
      <c r="F12" s="30"/>
      <c r="G12" s="30"/>
    </row>
    <row r="13" spans="2:7" x14ac:dyDescent="0.35">
      <c r="B13" s="31"/>
      <c r="C13" s="66"/>
      <c r="E13" s="30"/>
      <c r="F13" s="30"/>
      <c r="G13" s="30"/>
    </row>
    <row r="14" spans="2:7" ht="13.15" x14ac:dyDescent="0.4">
      <c r="B14" s="28"/>
      <c r="C14" s="25" t="s">
        <v>12</v>
      </c>
      <c r="D14" s="25"/>
      <c r="E14" s="32"/>
      <c r="F14" s="32"/>
    </row>
    <row r="15" spans="2:7" ht="13.15" x14ac:dyDescent="0.4">
      <c r="B15" s="28"/>
      <c r="C15" s="25"/>
      <c r="D15" s="25"/>
      <c r="E15" s="32"/>
      <c r="F15" s="32"/>
    </row>
    <row r="16" spans="2:7" x14ac:dyDescent="0.35">
      <c r="B16" s="28"/>
      <c r="C16" s="23" t="s">
        <v>10</v>
      </c>
      <c r="D16" s="33" t="s">
        <v>20</v>
      </c>
      <c r="E16" s="33" t="s">
        <v>8</v>
      </c>
      <c r="F16" s="33" t="s">
        <v>7</v>
      </c>
    </row>
    <row r="17" spans="2:8" x14ac:dyDescent="0.35">
      <c r="B17" s="28"/>
      <c r="C17" s="37" t="s">
        <v>166</v>
      </c>
      <c r="D17" s="4">
        <v>0</v>
      </c>
      <c r="E17" s="5">
        <v>0</v>
      </c>
      <c r="F17" s="4">
        <v>0</v>
      </c>
      <c r="G17" s="36">
        <f>E17*F17</f>
        <v>0</v>
      </c>
    </row>
    <row r="18" spans="2:8" x14ac:dyDescent="0.35">
      <c r="B18" s="28"/>
      <c r="C18" s="37" t="s">
        <v>168</v>
      </c>
      <c r="D18" s="4">
        <v>0</v>
      </c>
      <c r="E18" s="5">
        <v>0</v>
      </c>
      <c r="F18" s="4">
        <v>0</v>
      </c>
      <c r="G18" s="36">
        <f t="shared" ref="G18:G24" si="0">E18*F18</f>
        <v>0</v>
      </c>
    </row>
    <row r="19" spans="2:8" x14ac:dyDescent="0.35">
      <c r="B19" s="28"/>
      <c r="C19" s="37" t="s">
        <v>167</v>
      </c>
      <c r="D19" s="4">
        <v>0</v>
      </c>
      <c r="E19" s="5">
        <v>0</v>
      </c>
      <c r="F19" s="4">
        <v>0</v>
      </c>
      <c r="G19" s="36">
        <f t="shared" si="0"/>
        <v>0</v>
      </c>
    </row>
    <row r="20" spans="2:8" x14ac:dyDescent="0.35">
      <c r="B20" s="28"/>
      <c r="C20" s="37" t="s">
        <v>165</v>
      </c>
      <c r="D20" s="4">
        <v>0</v>
      </c>
      <c r="E20" s="5">
        <v>0</v>
      </c>
      <c r="F20" s="4">
        <v>0</v>
      </c>
      <c r="G20" s="36">
        <f t="shared" si="0"/>
        <v>0</v>
      </c>
    </row>
    <row r="21" spans="2:8" x14ac:dyDescent="0.35">
      <c r="B21" s="28"/>
      <c r="C21" s="37" t="s">
        <v>76</v>
      </c>
      <c r="D21" s="4">
        <v>0</v>
      </c>
      <c r="E21" s="5">
        <v>0</v>
      </c>
      <c r="F21" s="4">
        <v>0</v>
      </c>
      <c r="G21" s="36">
        <f t="shared" si="0"/>
        <v>0</v>
      </c>
    </row>
    <row r="22" spans="2:8" x14ac:dyDescent="0.35">
      <c r="B22" s="28"/>
      <c r="C22" s="8" t="s">
        <v>9</v>
      </c>
      <c r="D22" s="4">
        <v>0</v>
      </c>
      <c r="E22" s="5">
        <v>0</v>
      </c>
      <c r="F22" s="4">
        <v>0</v>
      </c>
      <c r="G22" s="36">
        <f t="shared" si="0"/>
        <v>0</v>
      </c>
    </row>
    <row r="23" spans="2:8" x14ac:dyDescent="0.35">
      <c r="B23" s="28"/>
      <c r="C23" s="8" t="s">
        <v>9</v>
      </c>
      <c r="D23" s="4">
        <v>0</v>
      </c>
      <c r="E23" s="5">
        <v>0</v>
      </c>
      <c r="F23" s="4">
        <v>0</v>
      </c>
      <c r="G23" s="36">
        <f t="shared" si="0"/>
        <v>0</v>
      </c>
    </row>
    <row r="24" spans="2:8" x14ac:dyDescent="0.35">
      <c r="B24" s="28"/>
      <c r="C24" s="8" t="s">
        <v>9</v>
      </c>
      <c r="D24" s="6">
        <v>0</v>
      </c>
      <c r="E24" s="7">
        <v>0</v>
      </c>
      <c r="F24" s="6">
        <v>0</v>
      </c>
      <c r="G24" s="40">
        <f t="shared" si="0"/>
        <v>0</v>
      </c>
    </row>
    <row r="25" spans="2:8" ht="13.15" x14ac:dyDescent="0.4">
      <c r="B25" s="28"/>
      <c r="C25" s="41" t="s">
        <v>27</v>
      </c>
      <c r="D25" s="42">
        <f>SUM(D17:D24)</f>
        <v>0</v>
      </c>
      <c r="E25" s="35"/>
      <c r="F25" s="42">
        <f>SUM(F17:F24)</f>
        <v>0</v>
      </c>
      <c r="G25" s="43">
        <f>SUM(G17:G24)</f>
        <v>0</v>
      </c>
    </row>
    <row r="26" spans="2:8" x14ac:dyDescent="0.35">
      <c r="B26" s="28"/>
      <c r="C26" s="23"/>
      <c r="D26" s="42"/>
      <c r="E26" s="35"/>
      <c r="F26" s="42"/>
      <c r="G26" s="43"/>
    </row>
    <row r="27" spans="2:8" x14ac:dyDescent="0.35">
      <c r="B27" s="28"/>
      <c r="C27" s="44" t="s">
        <v>24</v>
      </c>
      <c r="D27" s="42"/>
      <c r="E27" s="5">
        <v>0</v>
      </c>
      <c r="F27" s="4">
        <v>0</v>
      </c>
      <c r="G27" s="36">
        <f>E27*F27</f>
        <v>0</v>
      </c>
      <c r="H27" s="36"/>
    </row>
    <row r="28" spans="2:8" x14ac:dyDescent="0.35">
      <c r="B28" s="28"/>
      <c r="C28" s="44" t="s">
        <v>25</v>
      </c>
      <c r="D28" s="42"/>
      <c r="E28" s="7">
        <v>0</v>
      </c>
      <c r="F28" s="6">
        <v>0</v>
      </c>
      <c r="G28" s="40">
        <f>E28*F28</f>
        <v>0</v>
      </c>
    </row>
    <row r="29" spans="2:8" ht="13.15" x14ac:dyDescent="0.4">
      <c r="B29" s="28"/>
      <c r="C29" s="41" t="s">
        <v>28</v>
      </c>
      <c r="D29" s="42"/>
      <c r="E29" s="35"/>
      <c r="F29" s="42">
        <f>SUM(F27:F28)</f>
        <v>0</v>
      </c>
      <c r="G29" s="43">
        <f>SUM(G27:G28)</f>
        <v>0</v>
      </c>
    </row>
    <row r="30" spans="2:8" ht="13.15" x14ac:dyDescent="0.4">
      <c r="B30" s="28"/>
      <c r="C30" s="24"/>
      <c r="D30" s="42"/>
      <c r="E30" s="35"/>
      <c r="F30" s="42"/>
      <c r="G30" s="43"/>
    </row>
    <row r="31" spans="2:8" ht="13.15" x14ac:dyDescent="0.4">
      <c r="B31" s="28"/>
      <c r="C31" s="25" t="s">
        <v>26</v>
      </c>
      <c r="D31" s="42"/>
      <c r="E31" s="35"/>
      <c r="F31" s="42"/>
      <c r="G31" s="43">
        <f>G25+G29</f>
        <v>0</v>
      </c>
    </row>
    <row r="32" spans="2:8" x14ac:dyDescent="0.35">
      <c r="B32" s="28"/>
      <c r="C32" s="23"/>
      <c r="D32" s="42"/>
      <c r="E32" s="35"/>
      <c r="F32" s="42"/>
      <c r="G32" s="43"/>
    </row>
    <row r="33" spans="2:7" x14ac:dyDescent="0.35">
      <c r="B33" s="28"/>
      <c r="C33" s="23" t="s">
        <v>11</v>
      </c>
      <c r="D33" s="23"/>
    </row>
    <row r="34" spans="2:7" x14ac:dyDescent="0.35">
      <c r="B34" s="28"/>
      <c r="C34" s="20" t="s">
        <v>3</v>
      </c>
      <c r="E34" s="35"/>
      <c r="F34" s="34"/>
      <c r="G34" s="36">
        <f>G31*0.0765</f>
        <v>0</v>
      </c>
    </row>
    <row r="35" spans="2:7" x14ac:dyDescent="0.35">
      <c r="B35" s="28"/>
      <c r="C35" s="20" t="s">
        <v>4</v>
      </c>
      <c r="E35" s="45" t="s">
        <v>97</v>
      </c>
      <c r="F35" s="34"/>
      <c r="G35" s="36">
        <f>G31*0.006</f>
        <v>0</v>
      </c>
    </row>
    <row r="36" spans="2:7" x14ac:dyDescent="0.35">
      <c r="B36" s="28"/>
      <c r="C36" s="20" t="s">
        <v>5</v>
      </c>
      <c r="E36" s="19">
        <v>0</v>
      </c>
      <c r="F36" s="34"/>
      <c r="G36" s="36">
        <f>G31*E36</f>
        <v>0</v>
      </c>
    </row>
    <row r="37" spans="2:7" x14ac:dyDescent="0.35">
      <c r="B37" s="28"/>
      <c r="C37" s="37" t="s">
        <v>119</v>
      </c>
      <c r="E37" s="19">
        <v>0</v>
      </c>
      <c r="F37" s="34"/>
      <c r="G37" s="36">
        <f>G31*E37</f>
        <v>0</v>
      </c>
    </row>
    <row r="38" spans="2:7" x14ac:dyDescent="0.35">
      <c r="B38" s="28"/>
      <c r="C38" s="20" t="s">
        <v>6</v>
      </c>
      <c r="E38" s="19">
        <v>0</v>
      </c>
      <c r="F38" s="34"/>
      <c r="G38" s="36">
        <f>G31*E38</f>
        <v>0</v>
      </c>
    </row>
    <row r="39" spans="2:7" x14ac:dyDescent="0.35">
      <c r="B39" s="28"/>
      <c r="C39" s="23" t="s">
        <v>22</v>
      </c>
      <c r="E39" s="46"/>
      <c r="F39" s="34"/>
      <c r="G39" s="5">
        <v>0</v>
      </c>
    </row>
    <row r="40" spans="2:7" x14ac:dyDescent="0.35">
      <c r="B40" s="28"/>
      <c r="C40" s="20" t="s">
        <v>18</v>
      </c>
      <c r="E40" s="46"/>
      <c r="F40" s="34"/>
      <c r="G40" s="5">
        <v>0</v>
      </c>
    </row>
    <row r="41" spans="2:7" x14ac:dyDescent="0.35">
      <c r="B41" s="28"/>
      <c r="C41" s="23" t="s">
        <v>23</v>
      </c>
      <c r="E41" s="46"/>
      <c r="F41" s="34"/>
      <c r="G41" s="5">
        <v>0</v>
      </c>
    </row>
    <row r="42" spans="2:7" x14ac:dyDescent="0.35">
      <c r="B42" s="28"/>
      <c r="C42" s="23" t="s">
        <v>35</v>
      </c>
      <c r="E42" s="46"/>
      <c r="F42" s="34"/>
      <c r="G42" s="5">
        <v>0</v>
      </c>
    </row>
    <row r="43" spans="2:7" x14ac:dyDescent="0.35">
      <c r="B43" s="28"/>
      <c r="C43" s="9" t="s">
        <v>9</v>
      </c>
      <c r="E43" s="46"/>
      <c r="F43" s="34"/>
      <c r="G43" s="5">
        <v>0</v>
      </c>
    </row>
    <row r="44" spans="2:7" x14ac:dyDescent="0.35">
      <c r="B44" s="28"/>
      <c r="C44" s="9" t="s">
        <v>9</v>
      </c>
      <c r="E44" s="46"/>
      <c r="F44" s="34"/>
      <c r="G44" s="5">
        <v>0</v>
      </c>
    </row>
    <row r="45" spans="2:7" x14ac:dyDescent="0.35">
      <c r="B45" s="28"/>
      <c r="C45" s="9" t="s">
        <v>9</v>
      </c>
      <c r="E45" s="46"/>
      <c r="F45" s="34"/>
      <c r="G45" s="5">
        <v>0</v>
      </c>
    </row>
    <row r="46" spans="2:7" x14ac:dyDescent="0.35">
      <c r="B46" s="28"/>
      <c r="C46" s="9" t="s">
        <v>9</v>
      </c>
      <c r="E46" s="39"/>
      <c r="F46" s="38"/>
      <c r="G46" s="7">
        <v>0</v>
      </c>
    </row>
    <row r="47" spans="2:7" x14ac:dyDescent="0.35">
      <c r="B47" s="28"/>
      <c r="E47" s="35"/>
      <c r="F47" s="34"/>
      <c r="G47" s="36">
        <f>SUM(G34:G46)</f>
        <v>0</v>
      </c>
    </row>
    <row r="48" spans="2:7" x14ac:dyDescent="0.35">
      <c r="B48" s="28"/>
      <c r="E48" s="35"/>
      <c r="F48" s="34"/>
      <c r="G48" s="36"/>
    </row>
    <row r="49" spans="2:7" ht="13.15" x14ac:dyDescent="0.4">
      <c r="B49" s="28"/>
      <c r="C49" s="41"/>
      <c r="D49" s="41"/>
      <c r="E49" s="35"/>
      <c r="F49" s="48" t="s">
        <v>15</v>
      </c>
      <c r="G49" s="49">
        <f>SUM(G47,G31)</f>
        <v>0</v>
      </c>
    </row>
    <row r="50" spans="2:7" x14ac:dyDescent="0.35">
      <c r="B50" s="28"/>
      <c r="E50" s="35"/>
      <c r="F50" s="34"/>
      <c r="G50" s="36"/>
    </row>
    <row r="51" spans="2:7" ht="13.15" x14ac:dyDescent="0.4">
      <c r="B51" s="28"/>
      <c r="C51" s="25" t="s">
        <v>53</v>
      </c>
      <c r="D51" s="25"/>
    </row>
    <row r="52" spans="2:7" x14ac:dyDescent="0.35">
      <c r="B52" s="28"/>
      <c r="E52" s="32"/>
      <c r="F52" s="32"/>
    </row>
    <row r="53" spans="2:7" x14ac:dyDescent="0.35">
      <c r="B53" s="28"/>
      <c r="C53" s="23" t="s">
        <v>42</v>
      </c>
      <c r="D53" s="32"/>
      <c r="E53" s="33" t="s">
        <v>8</v>
      </c>
      <c r="F53" s="33" t="s">
        <v>7</v>
      </c>
    </row>
    <row r="54" spans="2:7" x14ac:dyDescent="0.35">
      <c r="B54" s="28"/>
      <c r="C54" s="37" t="s">
        <v>74</v>
      </c>
      <c r="E54" s="5">
        <v>0</v>
      </c>
      <c r="F54" s="4">
        <v>0</v>
      </c>
      <c r="G54" s="36">
        <f t="shared" ref="G54:G57" si="1">E54*F54</f>
        <v>0</v>
      </c>
    </row>
    <row r="55" spans="2:7" x14ac:dyDescent="0.35">
      <c r="B55" s="28"/>
      <c r="C55" s="23" t="s">
        <v>29</v>
      </c>
      <c r="E55" s="5">
        <v>0</v>
      </c>
      <c r="F55" s="4">
        <v>0</v>
      </c>
      <c r="G55" s="36">
        <f t="shared" si="1"/>
        <v>0</v>
      </c>
    </row>
    <row r="56" spans="2:7" x14ac:dyDescent="0.35">
      <c r="B56" s="28"/>
      <c r="C56" s="9" t="s">
        <v>9</v>
      </c>
      <c r="E56" s="5">
        <v>0</v>
      </c>
      <c r="F56" s="4">
        <v>0</v>
      </c>
      <c r="G56" s="36">
        <f t="shared" si="1"/>
        <v>0</v>
      </c>
    </row>
    <row r="57" spans="2:7" x14ac:dyDescent="0.35">
      <c r="B57" s="28"/>
      <c r="C57" s="9" t="s">
        <v>9</v>
      </c>
      <c r="D57" s="47"/>
      <c r="E57" s="7">
        <v>0</v>
      </c>
      <c r="F57" s="6">
        <v>0</v>
      </c>
      <c r="G57" s="40">
        <f t="shared" si="1"/>
        <v>0</v>
      </c>
    </row>
    <row r="58" spans="2:7" x14ac:dyDescent="0.35">
      <c r="B58" s="28"/>
      <c r="C58" s="50"/>
      <c r="D58" s="50"/>
      <c r="E58" s="35"/>
      <c r="F58" s="42">
        <f>SUM(F54:F57)</f>
        <v>0</v>
      </c>
      <c r="G58" s="36">
        <f>SUM(G54:G57)</f>
        <v>0</v>
      </c>
    </row>
    <row r="59" spans="2:7" x14ac:dyDescent="0.35">
      <c r="B59" s="28"/>
    </row>
    <row r="60" spans="2:7" x14ac:dyDescent="0.35">
      <c r="B60" s="28"/>
      <c r="C60" s="23" t="s">
        <v>40</v>
      </c>
      <c r="F60" s="51"/>
      <c r="G60" s="36"/>
    </row>
    <row r="61" spans="2:7" x14ac:dyDescent="0.35">
      <c r="B61" s="28"/>
      <c r="C61" s="20" t="s">
        <v>3</v>
      </c>
      <c r="E61" s="35"/>
      <c r="F61" s="34"/>
      <c r="G61" s="36">
        <f>G58*0.0765</f>
        <v>0</v>
      </c>
    </row>
    <row r="62" spans="2:7" x14ac:dyDescent="0.35">
      <c r="B62" s="28"/>
      <c r="C62" s="20" t="s">
        <v>4</v>
      </c>
      <c r="E62" s="45" t="s">
        <v>97</v>
      </c>
      <c r="F62" s="34"/>
      <c r="G62" s="36">
        <f>G58*0.006</f>
        <v>0</v>
      </c>
    </row>
    <row r="63" spans="2:7" x14ac:dyDescent="0.35">
      <c r="B63" s="28"/>
      <c r="C63" s="20" t="s">
        <v>5</v>
      </c>
      <c r="E63" s="19">
        <v>0</v>
      </c>
      <c r="F63" s="34"/>
      <c r="G63" s="36">
        <v>0</v>
      </c>
    </row>
    <row r="64" spans="2:7" x14ac:dyDescent="0.35">
      <c r="B64" s="28"/>
      <c r="C64" s="37" t="s">
        <v>119</v>
      </c>
      <c r="E64" s="19">
        <v>0</v>
      </c>
      <c r="F64" s="34"/>
      <c r="G64" s="36">
        <f>G58*E64</f>
        <v>0</v>
      </c>
    </row>
    <row r="65" spans="2:7" x14ac:dyDescent="0.35">
      <c r="B65" s="28"/>
      <c r="C65" s="20" t="s">
        <v>6</v>
      </c>
      <c r="E65" s="19">
        <v>0</v>
      </c>
      <c r="F65" s="34"/>
      <c r="G65" s="36">
        <f>G58*E65</f>
        <v>0</v>
      </c>
    </row>
    <row r="66" spans="2:7" x14ac:dyDescent="0.35">
      <c r="B66" s="28"/>
      <c r="C66" s="20" t="s">
        <v>18</v>
      </c>
      <c r="E66" s="46"/>
      <c r="F66" s="34"/>
      <c r="G66" s="5">
        <v>0</v>
      </c>
    </row>
    <row r="67" spans="2:7" x14ac:dyDescent="0.35">
      <c r="B67" s="28"/>
      <c r="C67" s="9" t="s">
        <v>9</v>
      </c>
      <c r="E67" s="46"/>
      <c r="F67" s="34"/>
      <c r="G67" s="5">
        <v>0</v>
      </c>
    </row>
    <row r="68" spans="2:7" x14ac:dyDescent="0.35">
      <c r="B68" s="28"/>
      <c r="C68" s="9" t="s">
        <v>9</v>
      </c>
      <c r="E68" s="39"/>
      <c r="F68" s="38"/>
      <c r="G68" s="7">
        <v>0</v>
      </c>
    </row>
    <row r="69" spans="2:7" x14ac:dyDescent="0.35">
      <c r="B69" s="28"/>
      <c r="E69" s="35"/>
      <c r="F69" s="34"/>
      <c r="G69" s="36">
        <f>SUM(G61:G68)</f>
        <v>0</v>
      </c>
    </row>
    <row r="70" spans="2:7" x14ac:dyDescent="0.35">
      <c r="B70" s="28"/>
      <c r="E70" s="35"/>
      <c r="F70" s="34"/>
      <c r="G70" s="36"/>
    </row>
    <row r="71" spans="2:7" ht="13.15" x14ac:dyDescent="0.4">
      <c r="B71" s="28"/>
      <c r="E71" s="35"/>
      <c r="F71" s="48" t="s">
        <v>16</v>
      </c>
      <c r="G71" s="49">
        <f>SUM(G69,G58)</f>
        <v>0</v>
      </c>
    </row>
    <row r="72" spans="2:7" x14ac:dyDescent="0.35">
      <c r="B72" s="28"/>
      <c r="E72" s="35"/>
      <c r="F72" s="34"/>
      <c r="G72" s="36"/>
    </row>
    <row r="73" spans="2:7" ht="13.15" x14ac:dyDescent="0.4">
      <c r="B73" s="28"/>
      <c r="C73" s="25" t="s">
        <v>13</v>
      </c>
      <c r="D73" s="25"/>
    </row>
    <row r="74" spans="2:7" ht="13.15" x14ac:dyDescent="0.4">
      <c r="B74" s="28"/>
      <c r="C74" s="25"/>
      <c r="D74" s="25"/>
    </row>
    <row r="75" spans="2:7" x14ac:dyDescent="0.35">
      <c r="B75" s="28"/>
      <c r="C75" s="23" t="s">
        <v>38</v>
      </c>
      <c r="G75" s="5">
        <v>0</v>
      </c>
    </row>
    <row r="76" spans="2:7" x14ac:dyDescent="0.35">
      <c r="B76" s="28"/>
      <c r="C76" s="23" t="s">
        <v>39</v>
      </c>
      <c r="G76" s="5">
        <v>0</v>
      </c>
    </row>
    <row r="77" spans="2:7" x14ac:dyDescent="0.35">
      <c r="B77" s="28"/>
      <c r="C77" s="23" t="s">
        <v>31</v>
      </c>
      <c r="G77" s="5">
        <v>0</v>
      </c>
    </row>
    <row r="78" spans="2:7" x14ac:dyDescent="0.35">
      <c r="B78" s="28"/>
      <c r="C78" s="23" t="s">
        <v>30</v>
      </c>
      <c r="G78" s="5">
        <v>0</v>
      </c>
    </row>
    <row r="79" spans="2:7" x14ac:dyDescent="0.35">
      <c r="B79" s="28"/>
      <c r="C79" s="44" t="s">
        <v>46</v>
      </c>
      <c r="D79" s="47"/>
      <c r="G79" s="5">
        <v>0</v>
      </c>
    </row>
    <row r="80" spans="2:7" x14ac:dyDescent="0.35">
      <c r="B80" s="28"/>
      <c r="C80" s="99" t="s">
        <v>183</v>
      </c>
      <c r="D80" s="100"/>
      <c r="E80" s="101"/>
      <c r="F80" s="101"/>
      <c r="G80" s="102">
        <v>3500</v>
      </c>
    </row>
    <row r="81" spans="2:10" x14ac:dyDescent="0.35">
      <c r="B81" s="28"/>
      <c r="C81" s="37" t="s">
        <v>232</v>
      </c>
      <c r="G81" s="102">
        <v>15000</v>
      </c>
    </row>
    <row r="82" spans="2:10" x14ac:dyDescent="0.35">
      <c r="B82" s="28"/>
      <c r="C82" s="9" t="s">
        <v>9</v>
      </c>
      <c r="D82" s="47"/>
      <c r="G82" s="5">
        <v>0</v>
      </c>
    </row>
    <row r="83" spans="2:10" x14ac:dyDescent="0.35">
      <c r="B83" s="28"/>
      <c r="C83" s="9" t="s">
        <v>9</v>
      </c>
      <c r="D83" s="47"/>
      <c r="G83" s="5">
        <v>0</v>
      </c>
    </row>
    <row r="84" spans="2:10" x14ac:dyDescent="0.35">
      <c r="B84" s="28"/>
      <c r="C84" s="9" t="s">
        <v>9</v>
      </c>
      <c r="D84" s="47"/>
      <c r="G84" s="5">
        <v>0</v>
      </c>
    </row>
    <row r="85" spans="2:10" x14ac:dyDescent="0.35">
      <c r="B85" s="28"/>
      <c r="C85" s="9" t="s">
        <v>9</v>
      </c>
      <c r="D85" s="47"/>
      <c r="G85" s="5">
        <v>0</v>
      </c>
    </row>
    <row r="86" spans="2:10" ht="13.15" x14ac:dyDescent="0.4">
      <c r="B86" s="28"/>
      <c r="F86" s="25" t="s">
        <v>17</v>
      </c>
      <c r="G86" s="49">
        <f>SUM(G75:G85)</f>
        <v>18500</v>
      </c>
    </row>
    <row r="87" spans="2:10" x14ac:dyDescent="0.35">
      <c r="B87" s="28"/>
    </row>
    <row r="88" spans="2:10" x14ac:dyDescent="0.35">
      <c r="B88" s="28"/>
    </row>
    <row r="89" spans="2:10" x14ac:dyDescent="0.35">
      <c r="B89" s="28"/>
      <c r="E89" s="20" t="s">
        <v>2</v>
      </c>
      <c r="G89" s="36">
        <f>SUM(G86,G71,G49)</f>
        <v>18500</v>
      </c>
    </row>
    <row r="90" spans="2:10" x14ac:dyDescent="0.35">
      <c r="B90" s="28"/>
      <c r="E90" s="23" t="s">
        <v>19</v>
      </c>
      <c r="G90" s="7">
        <v>0</v>
      </c>
    </row>
    <row r="91" spans="2:10" x14ac:dyDescent="0.35">
      <c r="B91" s="28"/>
      <c r="F91" s="46"/>
      <c r="G91" s="36"/>
    </row>
    <row r="92" spans="2:10" ht="26.25" x14ac:dyDescent="0.4">
      <c r="B92" s="28"/>
      <c r="G92" s="52" t="s">
        <v>75</v>
      </c>
      <c r="H92" s="52" t="s">
        <v>93</v>
      </c>
      <c r="I92" s="52" t="s">
        <v>94</v>
      </c>
      <c r="J92" s="52" t="s">
        <v>132</v>
      </c>
    </row>
    <row r="93" spans="2:10" s="25" customFormat="1" ht="13.15" x14ac:dyDescent="0.4">
      <c r="B93" s="112"/>
      <c r="F93" s="24"/>
      <c r="G93" s="239">
        <f>SUM(G89:G90)</f>
        <v>18500</v>
      </c>
      <c r="H93" s="113">
        <v>0</v>
      </c>
      <c r="I93" s="113">
        <v>0</v>
      </c>
      <c r="J93" s="114">
        <f>SUM(G93:I93)</f>
        <v>18500</v>
      </c>
    </row>
    <row r="94" spans="2:10" x14ac:dyDescent="0.35">
      <c r="B94" s="28"/>
      <c r="F94" s="53"/>
      <c r="G94" s="54"/>
    </row>
    <row r="95" spans="2:10" ht="13.15" x14ac:dyDescent="0.4">
      <c r="B95" s="28"/>
      <c r="F95" s="24"/>
      <c r="G95" s="70">
        <f>G93/D11</f>
        <v>2.2020060870589889E-2</v>
      </c>
      <c r="H95" s="70">
        <f>H93/D11</f>
        <v>0</v>
      </c>
      <c r="I95" s="70">
        <f>I93/D11</f>
        <v>0</v>
      </c>
    </row>
    <row r="96" spans="2:10" ht="13.15" x14ac:dyDescent="0.4">
      <c r="F96" s="53"/>
      <c r="J96" s="52"/>
    </row>
    <row r="97" spans="6:6" ht="13.15" x14ac:dyDescent="0.4">
      <c r="F97" s="24"/>
    </row>
    <row r="98" spans="6:6" x14ac:dyDescent="0.35">
      <c r="F98" s="53"/>
    </row>
    <row r="99" spans="6:6" ht="13.15" x14ac:dyDescent="0.4">
      <c r="F99" s="24"/>
    </row>
    <row r="100" spans="6:6" x14ac:dyDescent="0.35">
      <c r="F100" s="53"/>
    </row>
    <row r="101" spans="6:6" ht="13.15" x14ac:dyDescent="0.4">
      <c r="F101" s="24"/>
    </row>
    <row r="102" spans="6:6" x14ac:dyDescent="0.35">
      <c r="F102" s="53"/>
    </row>
    <row r="103" spans="6:6" ht="13.15" x14ac:dyDescent="0.4">
      <c r="F103" s="24"/>
    </row>
  </sheetData>
  <sheetProtection sort="0" autoFilter="0"/>
  <phoneticPr fontId="39" type="noConversion"/>
  <pageMargins left="0.25" right="0.25" top="0.75" bottom="0.75" header="0.3" footer="0.3"/>
  <pageSetup paperSize="3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J106"/>
  <sheetViews>
    <sheetView showGridLines="0" zoomScale="95" zoomScaleNormal="95" workbookViewId="0">
      <selection activeCell="E28" sqref="E28"/>
    </sheetView>
  </sheetViews>
  <sheetFormatPr defaultColWidth="9.1328125" defaultRowHeight="12.75" x14ac:dyDescent="0.35"/>
  <cols>
    <col min="1" max="1" width="3.3984375" style="20" customWidth="1"/>
    <col min="2" max="2" width="2.3984375" style="20" customWidth="1"/>
    <col min="3" max="3" width="63" style="20" bestFit="1" customWidth="1"/>
    <col min="4" max="7" width="15.73046875" style="20" customWidth="1"/>
    <col min="8" max="8" width="18.3984375" style="20" customWidth="1"/>
    <col min="9" max="9" width="17.3984375" style="20" customWidth="1"/>
    <col min="10" max="10" width="17.1328125" style="20" customWidth="1"/>
    <col min="11" max="11" width="9.1328125" style="20" customWidth="1"/>
    <col min="12" max="16384" width="9.1328125" style="20"/>
  </cols>
  <sheetData>
    <row r="1" spans="2:7" ht="13.15" customHeight="1" x14ac:dyDescent="0.35"/>
    <row r="2" spans="2:7" ht="17.649999999999999" x14ac:dyDescent="0.5">
      <c r="B2" s="21" t="s">
        <v>160</v>
      </c>
      <c r="C2" s="21"/>
      <c r="D2" s="21"/>
      <c r="G2" s="72"/>
    </row>
    <row r="3" spans="2:7" ht="15.6" customHeight="1" x14ac:dyDescent="0.5">
      <c r="B3" s="169" t="s">
        <v>228</v>
      </c>
      <c r="C3" s="21"/>
      <c r="D3" s="21"/>
      <c r="G3" s="72"/>
    </row>
    <row r="4" spans="2:7" x14ac:dyDescent="0.35">
      <c r="B4" s="22"/>
      <c r="D4" s="23"/>
    </row>
    <row r="5" spans="2:7" s="104" customFormat="1" ht="15" x14ac:dyDescent="0.4">
      <c r="B5" s="105" t="s">
        <v>80</v>
      </c>
      <c r="D5" s="56" t="str">
        <f>Instructions!$B$4</f>
        <v>Insert Company Name Here</v>
      </c>
    </row>
    <row r="6" spans="2:7" ht="13.15" x14ac:dyDescent="0.4">
      <c r="C6" s="26"/>
      <c r="D6" s="27"/>
      <c r="E6" s="27"/>
      <c r="F6" s="27"/>
      <c r="G6" s="27"/>
    </row>
    <row r="7" spans="2:7" x14ac:dyDescent="0.35">
      <c r="B7" s="28"/>
      <c r="C7" s="28"/>
      <c r="D7" s="28"/>
      <c r="E7" s="28"/>
      <c r="F7" s="28"/>
      <c r="G7" s="28"/>
    </row>
    <row r="8" spans="2:7" ht="9" customHeight="1" x14ac:dyDescent="0.4">
      <c r="B8" s="28"/>
      <c r="C8" s="26"/>
      <c r="D8" s="27"/>
      <c r="E8" s="27"/>
      <c r="F8" s="27"/>
      <c r="G8" s="27"/>
    </row>
    <row r="9" spans="2:7" ht="26.25" x14ac:dyDescent="0.35">
      <c r="B9" s="28"/>
      <c r="C9" s="162" t="s">
        <v>161</v>
      </c>
      <c r="D9" s="29" t="s">
        <v>21</v>
      </c>
      <c r="E9" s="29" t="s">
        <v>0</v>
      </c>
      <c r="F9" s="29" t="s">
        <v>1</v>
      </c>
      <c r="G9" s="29" t="s">
        <v>14</v>
      </c>
    </row>
    <row r="10" spans="2:7" ht="13.15" x14ac:dyDescent="0.4">
      <c r="B10" s="28"/>
      <c r="C10" s="25"/>
      <c r="E10" s="30"/>
      <c r="F10" s="30"/>
      <c r="G10" s="30"/>
    </row>
    <row r="11" spans="2:7" ht="13.15" x14ac:dyDescent="0.4">
      <c r="B11" s="28"/>
      <c r="C11" s="25" t="s">
        <v>107</v>
      </c>
      <c r="D11" s="166">
        <f>' Building List'!D67</f>
        <v>1951309</v>
      </c>
      <c r="E11" s="30"/>
      <c r="F11" s="30"/>
      <c r="G11" s="30"/>
    </row>
    <row r="12" spans="2:7" x14ac:dyDescent="0.35">
      <c r="B12" s="31"/>
      <c r="C12" s="66" t="s">
        <v>108</v>
      </c>
      <c r="E12" s="30"/>
      <c r="F12" s="30"/>
      <c r="G12" s="30"/>
    </row>
    <row r="13" spans="2:7" x14ac:dyDescent="0.35">
      <c r="B13" s="31"/>
      <c r="C13" s="66"/>
      <c r="E13" s="30"/>
      <c r="F13" s="30"/>
      <c r="G13" s="30"/>
    </row>
    <row r="14" spans="2:7" ht="13.15" x14ac:dyDescent="0.4">
      <c r="B14" s="28"/>
      <c r="C14" s="25" t="s">
        <v>12</v>
      </c>
      <c r="D14" s="25"/>
      <c r="E14" s="32"/>
      <c r="F14" s="32"/>
    </row>
    <row r="15" spans="2:7" ht="13.15" x14ac:dyDescent="0.4">
      <c r="B15" s="28"/>
      <c r="C15" s="25"/>
      <c r="D15" s="25"/>
      <c r="E15" s="32"/>
      <c r="F15" s="32"/>
    </row>
    <row r="16" spans="2:7" x14ac:dyDescent="0.35">
      <c r="B16" s="28"/>
      <c r="C16" s="23" t="s">
        <v>10</v>
      </c>
      <c r="D16" s="33" t="s">
        <v>20</v>
      </c>
      <c r="E16" s="33" t="s">
        <v>8</v>
      </c>
      <c r="F16" s="33" t="s">
        <v>7</v>
      </c>
    </row>
    <row r="17" spans="2:7" x14ac:dyDescent="0.35">
      <c r="B17" s="28"/>
      <c r="C17" s="37" t="s">
        <v>166</v>
      </c>
      <c r="D17" s="4">
        <v>0</v>
      </c>
      <c r="E17" s="5">
        <v>0</v>
      </c>
      <c r="F17" s="4">
        <v>0</v>
      </c>
      <c r="G17" s="36">
        <f>E17*F17</f>
        <v>0</v>
      </c>
    </row>
    <row r="18" spans="2:7" x14ac:dyDescent="0.35">
      <c r="B18" s="28"/>
      <c r="C18" s="37" t="s">
        <v>168</v>
      </c>
      <c r="D18" s="4">
        <v>0</v>
      </c>
      <c r="E18" s="5">
        <v>0</v>
      </c>
      <c r="F18" s="4">
        <v>0</v>
      </c>
      <c r="G18" s="36">
        <f t="shared" ref="G18:G24" si="0">E18*F18</f>
        <v>0</v>
      </c>
    </row>
    <row r="19" spans="2:7" x14ac:dyDescent="0.35">
      <c r="B19" s="28"/>
      <c r="C19" s="37" t="s">
        <v>167</v>
      </c>
      <c r="D19" s="4">
        <v>0</v>
      </c>
      <c r="E19" s="5">
        <v>0</v>
      </c>
      <c r="F19" s="4">
        <v>0</v>
      </c>
      <c r="G19" s="36">
        <f t="shared" si="0"/>
        <v>0</v>
      </c>
    </row>
    <row r="20" spans="2:7" x14ac:dyDescent="0.35">
      <c r="B20" s="28"/>
      <c r="C20" s="37" t="s">
        <v>165</v>
      </c>
      <c r="D20" s="4">
        <v>0</v>
      </c>
      <c r="E20" s="5">
        <v>0</v>
      </c>
      <c r="F20" s="4">
        <v>0</v>
      </c>
      <c r="G20" s="36">
        <f t="shared" si="0"/>
        <v>0</v>
      </c>
    </row>
    <row r="21" spans="2:7" x14ac:dyDescent="0.35">
      <c r="B21" s="28"/>
      <c r="C21" s="37" t="s">
        <v>76</v>
      </c>
      <c r="D21" s="4">
        <v>0</v>
      </c>
      <c r="E21" s="5">
        <v>0</v>
      </c>
      <c r="F21" s="4">
        <v>0</v>
      </c>
      <c r="G21" s="36">
        <f t="shared" si="0"/>
        <v>0</v>
      </c>
    </row>
    <row r="22" spans="2:7" x14ac:dyDescent="0.35">
      <c r="B22" s="28"/>
      <c r="C22" s="8" t="s">
        <v>9</v>
      </c>
      <c r="D22" s="4">
        <v>0</v>
      </c>
      <c r="E22" s="5">
        <v>0</v>
      </c>
      <c r="F22" s="4">
        <v>0</v>
      </c>
      <c r="G22" s="36">
        <f t="shared" si="0"/>
        <v>0</v>
      </c>
    </row>
    <row r="23" spans="2:7" x14ac:dyDescent="0.35">
      <c r="B23" s="28"/>
      <c r="C23" s="8" t="s">
        <v>9</v>
      </c>
      <c r="D23" s="4">
        <v>0</v>
      </c>
      <c r="E23" s="5">
        <v>0</v>
      </c>
      <c r="F23" s="4">
        <v>0</v>
      </c>
      <c r="G23" s="36">
        <f t="shared" si="0"/>
        <v>0</v>
      </c>
    </row>
    <row r="24" spans="2:7" x14ac:dyDescent="0.35">
      <c r="B24" s="28"/>
      <c r="C24" s="8" t="s">
        <v>9</v>
      </c>
      <c r="D24" s="4">
        <v>0</v>
      </c>
      <c r="E24" s="5">
        <v>0</v>
      </c>
      <c r="F24" s="4">
        <v>0</v>
      </c>
      <c r="G24" s="36">
        <f t="shared" si="0"/>
        <v>0</v>
      </c>
    </row>
    <row r="25" spans="2:7" x14ac:dyDescent="0.35">
      <c r="B25" s="28"/>
      <c r="C25" s="229" t="s">
        <v>230</v>
      </c>
      <c r="D25" s="230">
        <v>1</v>
      </c>
      <c r="E25" s="231">
        <v>0</v>
      </c>
      <c r="F25" s="230">
        <v>2080</v>
      </c>
      <c r="G25" s="232">
        <f>E25*F25</f>
        <v>0</v>
      </c>
    </row>
    <row r="26" spans="2:7" x14ac:dyDescent="0.35">
      <c r="B26" s="28"/>
      <c r="C26" s="229" t="s">
        <v>230</v>
      </c>
      <c r="D26" s="230">
        <v>1</v>
      </c>
      <c r="E26" s="231">
        <v>0</v>
      </c>
      <c r="F26" s="230">
        <v>2080</v>
      </c>
      <c r="G26" s="232">
        <f>E26*F26</f>
        <v>0</v>
      </c>
    </row>
    <row r="27" spans="2:7" x14ac:dyDescent="0.35">
      <c r="B27" s="28"/>
      <c r="C27" s="233" t="s">
        <v>231</v>
      </c>
      <c r="D27" s="240">
        <v>3</v>
      </c>
      <c r="E27" s="241">
        <v>0</v>
      </c>
      <c r="F27" s="240">
        <v>6240</v>
      </c>
      <c r="G27" s="242">
        <f>E27*F27</f>
        <v>0</v>
      </c>
    </row>
    <row r="28" spans="2:7" ht="13.15" x14ac:dyDescent="0.4">
      <c r="B28" s="28"/>
      <c r="C28" s="41" t="s">
        <v>27</v>
      </c>
      <c r="D28" s="42">
        <f>SUM(D17:D27)</f>
        <v>5</v>
      </c>
      <c r="E28" s="35"/>
      <c r="F28" s="42">
        <f>SUM(F17:F27)</f>
        <v>10400</v>
      </c>
      <c r="G28" s="43">
        <f>SUM(G17:G27)</f>
        <v>0</v>
      </c>
    </row>
    <row r="29" spans="2:7" x14ac:dyDescent="0.35">
      <c r="B29" s="28"/>
      <c r="C29" s="23"/>
      <c r="D29" s="42"/>
      <c r="E29" s="35"/>
      <c r="F29" s="42"/>
      <c r="G29" s="43"/>
    </row>
    <row r="30" spans="2:7" x14ac:dyDescent="0.35">
      <c r="B30" s="28"/>
      <c r="C30" s="44" t="s">
        <v>24</v>
      </c>
      <c r="D30" s="42"/>
      <c r="E30" s="5">
        <v>0</v>
      </c>
      <c r="F30" s="4">
        <v>0</v>
      </c>
      <c r="G30" s="36">
        <f>E30*F30</f>
        <v>0</v>
      </c>
    </row>
    <row r="31" spans="2:7" x14ac:dyDescent="0.35">
      <c r="B31" s="28"/>
      <c r="C31" s="44" t="s">
        <v>25</v>
      </c>
      <c r="D31" s="42"/>
      <c r="E31" s="7">
        <v>0</v>
      </c>
      <c r="F31" s="6">
        <v>0</v>
      </c>
      <c r="G31" s="40">
        <f>E31*F31</f>
        <v>0</v>
      </c>
    </row>
    <row r="32" spans="2:7" ht="13.15" x14ac:dyDescent="0.4">
      <c r="B32" s="28"/>
      <c r="C32" s="41" t="s">
        <v>28</v>
      </c>
      <c r="D32" s="42"/>
      <c r="E32" s="35"/>
      <c r="F32" s="42">
        <f>SUM(F30:F31)</f>
        <v>0</v>
      </c>
      <c r="G32" s="43">
        <f>SUM(G30:G31)</f>
        <v>0</v>
      </c>
    </row>
    <row r="33" spans="2:7" ht="13.15" x14ac:dyDescent="0.4">
      <c r="B33" s="28"/>
      <c r="C33" s="24"/>
      <c r="D33" s="42"/>
      <c r="E33" s="35"/>
      <c r="F33" s="42"/>
      <c r="G33" s="43"/>
    </row>
    <row r="34" spans="2:7" ht="13.15" x14ac:dyDescent="0.4">
      <c r="B34" s="28"/>
      <c r="C34" s="25" t="s">
        <v>26</v>
      </c>
      <c r="D34" s="42"/>
      <c r="E34" s="35"/>
      <c r="F34" s="42"/>
      <c r="G34" s="43">
        <f>G28+G32</f>
        <v>0</v>
      </c>
    </row>
    <row r="35" spans="2:7" x14ac:dyDescent="0.35">
      <c r="B35" s="28"/>
      <c r="C35" s="23"/>
      <c r="D35" s="42"/>
      <c r="E35" s="35"/>
      <c r="F35" s="42"/>
      <c r="G35" s="43"/>
    </row>
    <row r="36" spans="2:7" x14ac:dyDescent="0.35">
      <c r="B36" s="28"/>
      <c r="C36" s="23" t="s">
        <v>11</v>
      </c>
      <c r="D36" s="23"/>
    </row>
    <row r="37" spans="2:7" x14ac:dyDescent="0.35">
      <c r="B37" s="28"/>
      <c r="C37" s="20" t="s">
        <v>3</v>
      </c>
      <c r="E37" s="35"/>
      <c r="F37" s="34"/>
      <c r="G37" s="36">
        <f>G34*0.0765</f>
        <v>0</v>
      </c>
    </row>
    <row r="38" spans="2:7" x14ac:dyDescent="0.35">
      <c r="B38" s="28"/>
      <c r="C38" s="20" t="s">
        <v>4</v>
      </c>
      <c r="E38" s="45" t="s">
        <v>97</v>
      </c>
      <c r="F38" s="34"/>
      <c r="G38" s="36">
        <f>G34*0.006</f>
        <v>0</v>
      </c>
    </row>
    <row r="39" spans="2:7" x14ac:dyDescent="0.35">
      <c r="B39" s="28"/>
      <c r="C39" s="20" t="s">
        <v>5</v>
      </c>
      <c r="E39" s="19">
        <v>0</v>
      </c>
      <c r="F39" s="34"/>
      <c r="G39" s="36">
        <f>G34*E39</f>
        <v>0</v>
      </c>
    </row>
    <row r="40" spans="2:7" x14ac:dyDescent="0.35">
      <c r="B40" s="28"/>
      <c r="C40" s="37" t="s">
        <v>119</v>
      </c>
      <c r="E40" s="19">
        <v>0</v>
      </c>
      <c r="F40" s="34"/>
      <c r="G40" s="36">
        <f>G34*E40</f>
        <v>0</v>
      </c>
    </row>
    <row r="41" spans="2:7" x14ac:dyDescent="0.35">
      <c r="B41" s="28"/>
      <c r="C41" s="20" t="s">
        <v>6</v>
      </c>
      <c r="E41" s="19">
        <v>0</v>
      </c>
      <c r="F41" s="34"/>
      <c r="G41" s="36">
        <f>G34*E41</f>
        <v>0</v>
      </c>
    </row>
    <row r="42" spans="2:7" x14ac:dyDescent="0.35">
      <c r="B42" s="28"/>
      <c r="C42" s="23" t="s">
        <v>22</v>
      </c>
      <c r="E42" s="46"/>
      <c r="F42" s="34"/>
      <c r="G42" s="5">
        <v>0</v>
      </c>
    </row>
    <row r="43" spans="2:7" x14ac:dyDescent="0.35">
      <c r="B43" s="28"/>
      <c r="C43" s="20" t="s">
        <v>18</v>
      </c>
      <c r="E43" s="46"/>
      <c r="F43" s="34"/>
      <c r="G43" s="5">
        <v>0</v>
      </c>
    </row>
    <row r="44" spans="2:7" x14ac:dyDescent="0.35">
      <c r="B44" s="28"/>
      <c r="C44" s="23" t="s">
        <v>23</v>
      </c>
      <c r="E44" s="46"/>
      <c r="F44" s="34"/>
      <c r="G44" s="5">
        <v>0</v>
      </c>
    </row>
    <row r="45" spans="2:7" x14ac:dyDescent="0.35">
      <c r="B45" s="28"/>
      <c r="C45" s="23" t="s">
        <v>35</v>
      </c>
      <c r="E45" s="46"/>
      <c r="F45" s="34"/>
      <c r="G45" s="5">
        <v>0</v>
      </c>
    </row>
    <row r="46" spans="2:7" x14ac:dyDescent="0.35">
      <c r="B46" s="28"/>
      <c r="C46" s="9" t="s">
        <v>9</v>
      </c>
      <c r="E46" s="46"/>
      <c r="F46" s="34"/>
      <c r="G46" s="5">
        <v>0</v>
      </c>
    </row>
    <row r="47" spans="2:7" x14ac:dyDescent="0.35">
      <c r="B47" s="28"/>
      <c r="C47" s="9" t="s">
        <v>9</v>
      </c>
      <c r="E47" s="46"/>
      <c r="F47" s="34"/>
      <c r="G47" s="5">
        <v>0</v>
      </c>
    </row>
    <row r="48" spans="2:7" x14ac:dyDescent="0.35">
      <c r="B48" s="28"/>
      <c r="C48" s="9" t="s">
        <v>9</v>
      </c>
      <c r="E48" s="46"/>
      <c r="F48" s="34"/>
      <c r="G48" s="5">
        <v>0</v>
      </c>
    </row>
    <row r="49" spans="2:7" x14ac:dyDescent="0.35">
      <c r="B49" s="28"/>
      <c r="C49" s="9" t="s">
        <v>9</v>
      </c>
      <c r="E49" s="39"/>
      <c r="F49" s="38"/>
      <c r="G49" s="7">
        <v>0</v>
      </c>
    </row>
    <row r="50" spans="2:7" x14ac:dyDescent="0.35">
      <c r="B50" s="28"/>
      <c r="E50" s="35"/>
      <c r="F50" s="34"/>
      <c r="G50" s="36">
        <f>SUM(G37:G49)</f>
        <v>0</v>
      </c>
    </row>
    <row r="51" spans="2:7" x14ac:dyDescent="0.35">
      <c r="B51" s="28"/>
      <c r="E51" s="35"/>
      <c r="F51" s="34"/>
      <c r="G51" s="36"/>
    </row>
    <row r="52" spans="2:7" ht="13.15" x14ac:dyDescent="0.4">
      <c r="B52" s="28"/>
      <c r="C52" s="41"/>
      <c r="D52" s="41"/>
      <c r="E52" s="35"/>
      <c r="F52" s="48" t="s">
        <v>15</v>
      </c>
      <c r="G52" s="49">
        <f>SUM(G50,G34)</f>
        <v>0</v>
      </c>
    </row>
    <row r="53" spans="2:7" x14ac:dyDescent="0.35">
      <c r="B53" s="28"/>
      <c r="E53" s="35"/>
      <c r="F53" s="34"/>
      <c r="G53" s="36"/>
    </row>
    <row r="54" spans="2:7" ht="13.15" x14ac:dyDescent="0.4">
      <c r="B54" s="28"/>
      <c r="C54" s="25" t="s">
        <v>53</v>
      </c>
      <c r="D54" s="25"/>
    </row>
    <row r="55" spans="2:7" x14ac:dyDescent="0.35">
      <c r="B55" s="28"/>
      <c r="E55" s="32"/>
      <c r="F55" s="32"/>
    </row>
    <row r="56" spans="2:7" x14ac:dyDescent="0.35">
      <c r="B56" s="28"/>
      <c r="C56" s="23" t="s">
        <v>42</v>
      </c>
      <c r="D56" s="32"/>
      <c r="E56" s="33" t="s">
        <v>8</v>
      </c>
      <c r="F56" s="33" t="s">
        <v>7</v>
      </c>
    </row>
    <row r="57" spans="2:7" x14ac:dyDescent="0.35">
      <c r="B57" s="28"/>
      <c r="C57" s="37" t="s">
        <v>74</v>
      </c>
      <c r="E57" s="5">
        <v>0</v>
      </c>
      <c r="F57" s="4">
        <v>0</v>
      </c>
      <c r="G57" s="36">
        <f t="shared" ref="G57:G60" si="1">E57*F57</f>
        <v>0</v>
      </c>
    </row>
    <row r="58" spans="2:7" x14ac:dyDescent="0.35">
      <c r="B58" s="28"/>
      <c r="C58" s="23" t="s">
        <v>29</v>
      </c>
      <c r="E58" s="5">
        <v>0</v>
      </c>
      <c r="F58" s="4">
        <v>0</v>
      </c>
      <c r="G58" s="36">
        <f t="shared" si="1"/>
        <v>0</v>
      </c>
    </row>
    <row r="59" spans="2:7" x14ac:dyDescent="0.35">
      <c r="B59" s="28"/>
      <c r="C59" s="9" t="s">
        <v>9</v>
      </c>
      <c r="E59" s="5">
        <v>0</v>
      </c>
      <c r="F59" s="4">
        <v>0</v>
      </c>
      <c r="G59" s="36">
        <f t="shared" si="1"/>
        <v>0</v>
      </c>
    </row>
    <row r="60" spans="2:7" x14ac:dyDescent="0.35">
      <c r="B60" s="28"/>
      <c r="C60" s="9" t="s">
        <v>9</v>
      </c>
      <c r="D60" s="47"/>
      <c r="E60" s="7">
        <v>0</v>
      </c>
      <c r="F60" s="6">
        <v>0</v>
      </c>
      <c r="G60" s="40">
        <f t="shared" si="1"/>
        <v>0</v>
      </c>
    </row>
    <row r="61" spans="2:7" x14ac:dyDescent="0.35">
      <c r="B61" s="28"/>
      <c r="C61" s="50"/>
      <c r="D61" s="50"/>
      <c r="E61" s="35"/>
      <c r="F61" s="42">
        <f>SUM(F57:F60)</f>
        <v>0</v>
      </c>
      <c r="G61" s="36">
        <f>SUM(G57:G60)</f>
        <v>0</v>
      </c>
    </row>
    <row r="62" spans="2:7" x14ac:dyDescent="0.35">
      <c r="B62" s="28"/>
    </row>
    <row r="63" spans="2:7" x14ac:dyDescent="0.35">
      <c r="B63" s="28"/>
      <c r="C63" s="23" t="s">
        <v>40</v>
      </c>
      <c r="F63" s="51"/>
      <c r="G63" s="36"/>
    </row>
    <row r="64" spans="2:7" x14ac:dyDescent="0.35">
      <c r="B64" s="28"/>
      <c r="C64" s="20" t="s">
        <v>3</v>
      </c>
      <c r="E64" s="35"/>
      <c r="F64" s="34"/>
      <c r="G64" s="36">
        <f>G61*0.0765</f>
        <v>0</v>
      </c>
    </row>
    <row r="65" spans="2:7" x14ac:dyDescent="0.35">
      <c r="B65" s="28"/>
      <c r="C65" s="20" t="s">
        <v>4</v>
      </c>
      <c r="E65" s="45" t="s">
        <v>97</v>
      </c>
      <c r="F65" s="34"/>
      <c r="G65" s="36">
        <f>G61*0.006</f>
        <v>0</v>
      </c>
    </row>
    <row r="66" spans="2:7" x14ac:dyDescent="0.35">
      <c r="B66" s="28"/>
      <c r="C66" s="20" t="s">
        <v>5</v>
      </c>
      <c r="E66" s="19">
        <v>0</v>
      </c>
      <c r="F66" s="34"/>
      <c r="G66" s="36">
        <v>0</v>
      </c>
    </row>
    <row r="67" spans="2:7" x14ac:dyDescent="0.35">
      <c r="B67" s="28"/>
      <c r="C67" s="37" t="s">
        <v>119</v>
      </c>
      <c r="E67" s="19">
        <v>0</v>
      </c>
      <c r="F67" s="34"/>
      <c r="G67" s="36">
        <f>G61*E67</f>
        <v>0</v>
      </c>
    </row>
    <row r="68" spans="2:7" x14ac:dyDescent="0.35">
      <c r="B68" s="28"/>
      <c r="C68" s="20" t="s">
        <v>6</v>
      </c>
      <c r="E68" s="19">
        <v>0</v>
      </c>
      <c r="F68" s="34"/>
      <c r="G68" s="36">
        <f>G61*E68</f>
        <v>0</v>
      </c>
    </row>
    <row r="69" spans="2:7" x14ac:dyDescent="0.35">
      <c r="B69" s="28"/>
      <c r="C69" s="20" t="s">
        <v>18</v>
      </c>
      <c r="E69" s="46"/>
      <c r="F69" s="34"/>
      <c r="G69" s="5">
        <v>0</v>
      </c>
    </row>
    <row r="70" spans="2:7" x14ac:dyDescent="0.35">
      <c r="B70" s="28"/>
      <c r="C70" s="9" t="s">
        <v>9</v>
      </c>
      <c r="E70" s="46"/>
      <c r="F70" s="34"/>
      <c r="G70" s="5">
        <v>0</v>
      </c>
    </row>
    <row r="71" spans="2:7" x14ac:dyDescent="0.35">
      <c r="B71" s="28"/>
      <c r="C71" s="9" t="s">
        <v>9</v>
      </c>
      <c r="E71" s="39"/>
      <c r="F71" s="38"/>
      <c r="G71" s="7">
        <v>0</v>
      </c>
    </row>
    <row r="72" spans="2:7" x14ac:dyDescent="0.35">
      <c r="B72" s="28"/>
      <c r="E72" s="35"/>
      <c r="F72" s="34"/>
      <c r="G72" s="36">
        <f>SUM(G64:G71)</f>
        <v>0</v>
      </c>
    </row>
    <row r="73" spans="2:7" x14ac:dyDescent="0.35">
      <c r="B73" s="28"/>
      <c r="E73" s="35"/>
      <c r="F73" s="34"/>
      <c r="G73" s="36"/>
    </row>
    <row r="74" spans="2:7" ht="13.15" x14ac:dyDescent="0.4">
      <c r="B74" s="28"/>
      <c r="E74" s="35"/>
      <c r="F74" s="48" t="s">
        <v>16</v>
      </c>
      <c r="G74" s="49">
        <f>SUM(G72,G61)</f>
        <v>0</v>
      </c>
    </row>
    <row r="75" spans="2:7" x14ac:dyDescent="0.35">
      <c r="B75" s="28"/>
      <c r="E75" s="35"/>
      <c r="F75" s="34"/>
      <c r="G75" s="36"/>
    </row>
    <row r="76" spans="2:7" ht="13.15" x14ac:dyDescent="0.4">
      <c r="B76" s="28"/>
      <c r="C76" s="25" t="s">
        <v>13</v>
      </c>
      <c r="D76" s="25"/>
    </row>
    <row r="77" spans="2:7" ht="13.15" x14ac:dyDescent="0.4">
      <c r="B77" s="28"/>
      <c r="C77" s="25"/>
      <c r="D77" s="25"/>
    </row>
    <row r="78" spans="2:7" x14ac:dyDescent="0.35">
      <c r="B78" s="28"/>
      <c r="C78" s="23" t="s">
        <v>38</v>
      </c>
      <c r="G78" s="5">
        <v>0</v>
      </c>
    </row>
    <row r="79" spans="2:7" x14ac:dyDescent="0.35">
      <c r="B79" s="28"/>
      <c r="C79" s="23" t="s">
        <v>39</v>
      </c>
      <c r="G79" s="5">
        <v>0</v>
      </c>
    </row>
    <row r="80" spans="2:7" x14ac:dyDescent="0.35">
      <c r="B80" s="28"/>
      <c r="C80" s="23" t="s">
        <v>31</v>
      </c>
      <c r="G80" s="5">
        <v>0</v>
      </c>
    </row>
    <row r="81" spans="2:10" x14ac:dyDescent="0.35">
      <c r="B81" s="28"/>
      <c r="C81" s="23" t="s">
        <v>30</v>
      </c>
      <c r="G81" s="5">
        <v>0</v>
      </c>
    </row>
    <row r="82" spans="2:10" x14ac:dyDescent="0.35">
      <c r="B82" s="28"/>
      <c r="C82" s="44" t="s">
        <v>46</v>
      </c>
      <c r="D82" s="47"/>
      <c r="G82" s="5">
        <v>0</v>
      </c>
    </row>
    <row r="83" spans="2:10" x14ac:dyDescent="0.35">
      <c r="B83" s="28"/>
      <c r="C83" s="99" t="s">
        <v>183</v>
      </c>
      <c r="D83" s="100"/>
      <c r="E83" s="101"/>
      <c r="F83" s="101"/>
      <c r="G83" s="102">
        <v>7500</v>
      </c>
    </row>
    <row r="84" spans="2:10" x14ac:dyDescent="0.35">
      <c r="B84" s="28"/>
      <c r="C84" s="37" t="s">
        <v>232</v>
      </c>
      <c r="G84" s="102">
        <v>25000</v>
      </c>
    </row>
    <row r="85" spans="2:10" x14ac:dyDescent="0.35">
      <c r="B85" s="28"/>
      <c r="C85" s="9" t="s">
        <v>9</v>
      </c>
      <c r="D85" s="47"/>
      <c r="G85" s="5">
        <v>0</v>
      </c>
    </row>
    <row r="86" spans="2:10" x14ac:dyDescent="0.35">
      <c r="B86" s="28"/>
      <c r="C86" s="9" t="s">
        <v>9</v>
      </c>
      <c r="D86" s="47"/>
      <c r="G86" s="5">
        <v>0</v>
      </c>
    </row>
    <row r="87" spans="2:10" x14ac:dyDescent="0.35">
      <c r="B87" s="28"/>
      <c r="C87" s="9" t="s">
        <v>9</v>
      </c>
      <c r="D87" s="47"/>
      <c r="G87" s="5">
        <v>0</v>
      </c>
    </row>
    <row r="88" spans="2:10" x14ac:dyDescent="0.35">
      <c r="B88" s="28"/>
      <c r="C88" s="9" t="s">
        <v>9</v>
      </c>
      <c r="D88" s="47"/>
      <c r="G88" s="5">
        <v>0</v>
      </c>
    </row>
    <row r="89" spans="2:10" ht="13.15" x14ac:dyDescent="0.4">
      <c r="B89" s="28"/>
      <c r="F89" s="25" t="s">
        <v>17</v>
      </c>
      <c r="G89" s="49">
        <f>SUM(G78:G88)</f>
        <v>32500</v>
      </c>
    </row>
    <row r="90" spans="2:10" x14ac:dyDescent="0.35">
      <c r="B90" s="28"/>
    </row>
    <row r="91" spans="2:10" x14ac:dyDescent="0.35">
      <c r="B91" s="28"/>
    </row>
    <row r="92" spans="2:10" x14ac:dyDescent="0.35">
      <c r="B92" s="28"/>
      <c r="E92" s="20" t="s">
        <v>2</v>
      </c>
      <c r="G92" s="36">
        <f>SUM(G89,G74,G52)</f>
        <v>32500</v>
      </c>
    </row>
    <row r="93" spans="2:10" x14ac:dyDescent="0.35">
      <c r="B93" s="28"/>
      <c r="E93" s="23" t="s">
        <v>19</v>
      </c>
      <c r="G93" s="7">
        <v>0</v>
      </c>
    </row>
    <row r="94" spans="2:10" x14ac:dyDescent="0.35">
      <c r="B94" s="28"/>
      <c r="F94" s="46"/>
      <c r="G94" s="36"/>
    </row>
    <row r="95" spans="2:10" ht="26.25" x14ac:dyDescent="0.4">
      <c r="B95" s="28"/>
      <c r="G95" s="52" t="s">
        <v>75</v>
      </c>
      <c r="H95" s="52" t="s">
        <v>93</v>
      </c>
      <c r="I95" s="52" t="s">
        <v>94</v>
      </c>
      <c r="J95" s="52" t="s">
        <v>132</v>
      </c>
    </row>
    <row r="96" spans="2:10" s="25" customFormat="1" ht="13.15" x14ac:dyDescent="0.4">
      <c r="B96" s="112"/>
      <c r="F96" s="24"/>
      <c r="G96" s="239">
        <f>SUM(G92:G93)</f>
        <v>32500</v>
      </c>
      <c r="H96" s="113">
        <v>0</v>
      </c>
      <c r="I96" s="113">
        <v>0</v>
      </c>
      <c r="J96" s="114">
        <f>SUM(G96:I96)</f>
        <v>32500</v>
      </c>
    </row>
    <row r="97" spans="2:10" x14ac:dyDescent="0.35">
      <c r="B97" s="28"/>
      <c r="F97" s="53"/>
      <c r="G97" s="54"/>
    </row>
    <row r="98" spans="2:10" ht="13.15" x14ac:dyDescent="0.4">
      <c r="B98" s="28"/>
      <c r="F98" s="24"/>
      <c r="G98" s="70">
        <f>G96/D11</f>
        <v>1.6655486137767007E-2</v>
      </c>
      <c r="H98" s="70">
        <f>H96/D11</f>
        <v>0</v>
      </c>
      <c r="I98" s="70">
        <f>I96/D11</f>
        <v>0</v>
      </c>
    </row>
    <row r="99" spans="2:10" ht="13.15" x14ac:dyDescent="0.4">
      <c r="F99" s="53"/>
      <c r="J99" s="52"/>
    </row>
    <row r="100" spans="2:10" ht="13.15" x14ac:dyDescent="0.4">
      <c r="F100" s="24"/>
    </row>
    <row r="101" spans="2:10" x14ac:dyDescent="0.35">
      <c r="F101" s="53"/>
    </row>
    <row r="102" spans="2:10" ht="13.15" x14ac:dyDescent="0.4">
      <c r="F102" s="24"/>
    </row>
    <row r="103" spans="2:10" x14ac:dyDescent="0.35">
      <c r="F103" s="53"/>
    </row>
    <row r="104" spans="2:10" ht="13.15" x14ac:dyDescent="0.4">
      <c r="F104" s="24"/>
    </row>
    <row r="105" spans="2:10" x14ac:dyDescent="0.35">
      <c r="F105" s="53"/>
    </row>
    <row r="106" spans="2:10" ht="13.15" x14ac:dyDescent="0.4">
      <c r="F106" s="24"/>
    </row>
  </sheetData>
  <sheetProtection sort="0" autoFilter="0"/>
  <pageMargins left="0.25" right="0.25" top="0.75" bottom="0.75" header="0.3" footer="0.3"/>
  <pageSetup paperSize="3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F61"/>
  <sheetViews>
    <sheetView showGridLines="0" zoomScale="95" zoomScaleNormal="95" workbookViewId="0">
      <selection activeCell="C24" sqref="C24"/>
    </sheetView>
  </sheetViews>
  <sheetFormatPr defaultColWidth="9.1328125" defaultRowHeight="12.75" x14ac:dyDescent="0.35"/>
  <cols>
    <col min="1" max="1" width="3.73046875" style="57" customWidth="1"/>
    <col min="2" max="2" width="2.1328125" style="57" customWidth="1"/>
    <col min="3" max="3" width="74.73046875" style="57" customWidth="1"/>
    <col min="4" max="6" width="17.3984375" style="57" customWidth="1"/>
    <col min="7" max="16384" width="9.1328125" style="57"/>
  </cols>
  <sheetData>
    <row r="1" spans="2:6" ht="13.15" customHeight="1" x14ac:dyDescent="0.35"/>
    <row r="2" spans="2:6" ht="17.649999999999999" x14ac:dyDescent="0.5">
      <c r="C2" s="21" t="s">
        <v>160</v>
      </c>
      <c r="D2" s="58"/>
      <c r="F2" s="73"/>
    </row>
    <row r="3" spans="2:6" ht="12.75" customHeight="1" x14ac:dyDescent="0.4">
      <c r="F3" s="74"/>
    </row>
    <row r="4" spans="2:6" ht="18.75" customHeight="1" x14ac:dyDescent="0.4">
      <c r="C4" s="71" t="s">
        <v>81</v>
      </c>
      <c r="D4" s="269" t="str">
        <f>Instructions!B4</f>
        <v>Insert Company Name Here</v>
      </c>
      <c r="E4" s="269"/>
      <c r="F4" s="269"/>
    </row>
    <row r="5" spans="2:6" ht="12.75" customHeight="1" x14ac:dyDescent="0.35">
      <c r="C5" s="67"/>
      <c r="D5" s="67"/>
      <c r="E5" s="67"/>
      <c r="F5" s="67"/>
    </row>
    <row r="6" spans="2:6" ht="22.5" x14ac:dyDescent="0.35">
      <c r="B6" s="109"/>
      <c r="C6" s="110" t="s">
        <v>124</v>
      </c>
      <c r="D6" s="111"/>
      <c r="E6" s="111"/>
      <c r="F6" s="111"/>
    </row>
    <row r="7" spans="2:6" ht="18.75" customHeight="1" x14ac:dyDescent="0.4">
      <c r="B7" s="108"/>
      <c r="C7" s="93"/>
      <c r="D7" s="93" t="s">
        <v>92</v>
      </c>
      <c r="E7" s="93" t="s">
        <v>91</v>
      </c>
      <c r="F7" s="93" t="s">
        <v>90</v>
      </c>
    </row>
    <row r="8" spans="2:6" ht="12.75" customHeight="1" x14ac:dyDescent="0.35">
      <c r="B8" s="108"/>
      <c r="C8" s="156" t="s">
        <v>154</v>
      </c>
      <c r="D8"/>
      <c r="E8"/>
      <c r="F8"/>
    </row>
    <row r="9" spans="2:6" ht="12.75" customHeight="1" x14ac:dyDescent="0.35">
      <c r="B9" s="108"/>
      <c r="C9" s="128" t="s">
        <v>89</v>
      </c>
      <c r="D9" s="155">
        <v>0</v>
      </c>
      <c r="E9" s="155">
        <v>0</v>
      </c>
      <c r="F9" s="155">
        <v>0</v>
      </c>
    </row>
    <row r="10" spans="2:6" ht="12.75" customHeight="1" x14ac:dyDescent="0.35">
      <c r="B10" s="108"/>
      <c r="C10" s="128" t="s">
        <v>88</v>
      </c>
      <c r="D10" s="155">
        <v>0</v>
      </c>
      <c r="E10" s="155">
        <v>0</v>
      </c>
      <c r="F10" s="155">
        <v>0</v>
      </c>
    </row>
    <row r="11" spans="2:6" ht="12.75" customHeight="1" x14ac:dyDescent="0.35">
      <c r="B11" s="108"/>
      <c r="C11" s="128"/>
      <c r="D11"/>
      <c r="E11"/>
      <c r="F11"/>
    </row>
    <row r="12" spans="2:6" ht="12.75" customHeight="1" x14ac:dyDescent="0.35">
      <c r="B12" s="108"/>
      <c r="C12" s="156" t="s">
        <v>155</v>
      </c>
      <c r="D12"/>
      <c r="E12"/>
      <c r="F12"/>
    </row>
    <row r="13" spans="2:6" ht="12.75" customHeight="1" x14ac:dyDescent="0.35">
      <c r="B13" s="108"/>
      <c r="C13" s="128" t="s">
        <v>89</v>
      </c>
      <c r="D13" s="155">
        <v>0</v>
      </c>
      <c r="E13" s="155">
        <v>0</v>
      </c>
      <c r="F13" s="155">
        <v>0</v>
      </c>
    </row>
    <row r="14" spans="2:6" ht="12.75" customHeight="1" x14ac:dyDescent="0.35">
      <c r="B14" s="108"/>
      <c r="C14" s="128" t="s">
        <v>88</v>
      </c>
      <c r="D14" s="155">
        <v>0</v>
      </c>
      <c r="E14" s="155">
        <v>0</v>
      </c>
      <c r="F14" s="155">
        <v>0</v>
      </c>
    </row>
    <row r="15" spans="2:6" ht="12.75" customHeight="1" x14ac:dyDescent="0.35">
      <c r="B15" s="108"/>
      <c r="C15" s="128"/>
      <c r="D15" s="226"/>
      <c r="E15" s="226"/>
      <c r="F15" s="226"/>
    </row>
    <row r="16" spans="2:6" ht="12.75" customHeight="1" x14ac:dyDescent="0.35">
      <c r="B16" s="108"/>
      <c r="C16" s="128"/>
      <c r="D16"/>
      <c r="E16"/>
      <c r="F16"/>
    </row>
    <row r="17" spans="2:6" ht="12.75" customHeight="1" x14ac:dyDescent="0.35">
      <c r="B17" s="108"/>
      <c r="C17" s="156" t="s">
        <v>156</v>
      </c>
      <c r="D17"/>
      <c r="E17"/>
      <c r="F17"/>
    </row>
    <row r="18" spans="2:6" ht="12.75" customHeight="1" x14ac:dyDescent="0.35">
      <c r="B18" s="108"/>
      <c r="C18" s="128" t="s">
        <v>87</v>
      </c>
      <c r="D18" s="155">
        <v>0</v>
      </c>
      <c r="E18" s="155">
        <v>0</v>
      </c>
      <c r="F18" s="155">
        <v>0</v>
      </c>
    </row>
    <row r="19" spans="2:6" ht="12.75" customHeight="1" x14ac:dyDescent="0.35">
      <c r="B19" s="108"/>
      <c r="C19" s="128" t="s">
        <v>233</v>
      </c>
      <c r="D19" s="155">
        <v>0</v>
      </c>
      <c r="E19" s="155">
        <v>0</v>
      </c>
      <c r="F19" s="155">
        <v>0</v>
      </c>
    </row>
    <row r="20" spans="2:6" ht="12.75" customHeight="1" x14ac:dyDescent="0.35">
      <c r="B20" s="108"/>
      <c r="C20" s="128" t="s">
        <v>86</v>
      </c>
      <c r="D20" s="155">
        <v>0</v>
      </c>
      <c r="E20" s="155">
        <v>0</v>
      </c>
      <c r="F20" s="155">
        <v>0</v>
      </c>
    </row>
    <row r="21" spans="2:6" ht="12.75" customHeight="1" x14ac:dyDescent="0.35">
      <c r="B21" s="108"/>
      <c r="C21" s="128"/>
      <c r="D21"/>
      <c r="E21"/>
      <c r="F21"/>
    </row>
    <row r="22" spans="2:6" ht="12.75" customHeight="1" x14ac:dyDescent="0.35">
      <c r="B22" s="108"/>
      <c r="C22" s="156" t="s">
        <v>157</v>
      </c>
      <c r="D22"/>
      <c r="E22"/>
      <c r="F22"/>
    </row>
    <row r="23" spans="2:6" ht="12.75" customHeight="1" x14ac:dyDescent="0.35">
      <c r="B23" s="108"/>
      <c r="C23" s="128" t="s">
        <v>87</v>
      </c>
      <c r="D23" s="155">
        <v>0</v>
      </c>
      <c r="E23" s="155">
        <v>0</v>
      </c>
      <c r="F23" s="155">
        <v>0</v>
      </c>
    </row>
    <row r="24" spans="2:6" ht="12.75" customHeight="1" x14ac:dyDescent="0.35">
      <c r="B24" s="108"/>
      <c r="C24" s="128" t="s">
        <v>233</v>
      </c>
      <c r="D24" s="155">
        <v>0</v>
      </c>
      <c r="E24" s="155">
        <v>0</v>
      </c>
      <c r="F24" s="155">
        <v>0</v>
      </c>
    </row>
    <row r="25" spans="2:6" ht="12.75" customHeight="1" x14ac:dyDescent="0.35">
      <c r="B25" s="108"/>
      <c r="C25" s="128" t="s">
        <v>86</v>
      </c>
      <c r="D25" s="155">
        <v>0</v>
      </c>
      <c r="E25" s="155">
        <v>0</v>
      </c>
      <c r="F25" s="155">
        <v>0</v>
      </c>
    </row>
    <row r="26" spans="2:6" ht="12.75" customHeight="1" x14ac:dyDescent="0.35">
      <c r="B26" s="108"/>
      <c r="C26" s="67"/>
      <c r="D26" s="67"/>
      <c r="E26" s="67"/>
      <c r="F26" s="67"/>
    </row>
    <row r="27" spans="2:6" ht="12.75" customHeight="1" x14ac:dyDescent="0.35">
      <c r="B27" s="108"/>
      <c r="C27" s="106" t="s">
        <v>85</v>
      </c>
      <c r="D27" s="69"/>
      <c r="E27" s="69"/>
      <c r="F27" s="69"/>
    </row>
    <row r="28" spans="2:6" ht="12.75" customHeight="1" x14ac:dyDescent="0.35">
      <c r="B28" s="108"/>
      <c r="C28" s="67" t="s">
        <v>126</v>
      </c>
      <c r="D28" s="17">
        <v>0</v>
      </c>
      <c r="E28" s="17">
        <v>0</v>
      </c>
      <c r="F28" s="17">
        <v>0</v>
      </c>
    </row>
    <row r="29" spans="2:6" ht="12.75" customHeight="1" x14ac:dyDescent="0.35">
      <c r="B29" s="108"/>
      <c r="C29" s="67" t="s">
        <v>125</v>
      </c>
      <c r="D29" s="17">
        <v>0</v>
      </c>
      <c r="E29" s="17">
        <v>0</v>
      </c>
      <c r="F29" s="17">
        <v>0</v>
      </c>
    </row>
    <row r="30" spans="2:6" ht="12.75" customHeight="1" x14ac:dyDescent="0.35">
      <c r="B30" s="108"/>
      <c r="C30" s="67"/>
      <c r="D30" s="68"/>
      <c r="E30" s="68"/>
      <c r="F30" s="68"/>
    </row>
    <row r="31" spans="2:6" ht="12.75" customHeight="1" x14ac:dyDescent="0.35">
      <c r="B31" s="108"/>
      <c r="C31" s="67" t="s">
        <v>169</v>
      </c>
      <c r="D31" s="17">
        <v>0</v>
      </c>
      <c r="E31" s="17">
        <v>0</v>
      </c>
      <c r="F31" s="17">
        <v>0</v>
      </c>
    </row>
    <row r="32" spans="2:6" ht="12.75" customHeight="1" x14ac:dyDescent="0.35">
      <c r="B32" s="108"/>
      <c r="C32" s="67" t="s">
        <v>170</v>
      </c>
      <c r="D32" s="17">
        <v>0</v>
      </c>
      <c r="E32" s="17">
        <v>0</v>
      </c>
      <c r="F32" s="17">
        <v>0</v>
      </c>
    </row>
    <row r="33" spans="2:6" ht="12.75" customHeight="1" x14ac:dyDescent="0.35">
      <c r="B33" s="108"/>
      <c r="C33" s="106"/>
      <c r="D33" s="69"/>
      <c r="E33" s="69"/>
      <c r="F33" s="69"/>
    </row>
    <row r="34" spans="2:6" ht="12.75" customHeight="1" x14ac:dyDescent="0.35">
      <c r="B34" s="108"/>
      <c r="C34" s="67" t="s">
        <v>127</v>
      </c>
      <c r="D34" s="17">
        <v>0</v>
      </c>
      <c r="E34" s="17">
        <v>0</v>
      </c>
      <c r="F34" s="17">
        <v>0</v>
      </c>
    </row>
    <row r="35" spans="2:6" ht="12.75" customHeight="1" x14ac:dyDescent="0.35">
      <c r="B35" s="108"/>
      <c r="C35" s="107" t="s">
        <v>128</v>
      </c>
      <c r="D35" s="17">
        <v>0</v>
      </c>
      <c r="E35" s="17">
        <v>0</v>
      </c>
      <c r="F35" s="17">
        <v>0</v>
      </c>
    </row>
    <row r="36" spans="2:6" ht="12.75" customHeight="1" x14ac:dyDescent="0.35">
      <c r="B36" s="108"/>
      <c r="C36" s="67"/>
      <c r="D36" s="68"/>
      <c r="E36" s="68"/>
      <c r="F36" s="68"/>
    </row>
    <row r="37" spans="2:6" ht="12.75" customHeight="1" x14ac:dyDescent="0.35">
      <c r="B37" s="108"/>
      <c r="C37" s="67" t="s">
        <v>171</v>
      </c>
      <c r="D37" s="17">
        <v>0</v>
      </c>
      <c r="E37" s="17">
        <v>0</v>
      </c>
      <c r="F37" s="17">
        <v>0</v>
      </c>
    </row>
    <row r="38" spans="2:6" ht="12.75" customHeight="1" x14ac:dyDescent="0.35">
      <c r="B38" s="108"/>
      <c r="C38" s="67" t="s">
        <v>172</v>
      </c>
      <c r="D38" s="17">
        <v>0</v>
      </c>
      <c r="E38" s="17">
        <v>0</v>
      </c>
      <c r="F38" s="17">
        <v>0</v>
      </c>
    </row>
    <row r="39" spans="2:6" ht="12.75" customHeight="1" x14ac:dyDescent="0.35">
      <c r="B39" s="108"/>
      <c r="C39" s="67"/>
      <c r="D39" s="68"/>
      <c r="E39" s="68"/>
      <c r="F39" s="68"/>
    </row>
    <row r="40" spans="2:6" ht="12.75" customHeight="1" x14ac:dyDescent="0.4">
      <c r="B40" s="108"/>
      <c r="C40" s="75" t="s">
        <v>84</v>
      </c>
      <c r="D40" s="68"/>
      <c r="E40" s="68"/>
      <c r="F40" s="68"/>
    </row>
    <row r="41" spans="2:6" ht="12.75" customHeight="1" x14ac:dyDescent="0.35">
      <c r="B41" s="108"/>
      <c r="C41" s="67" t="s">
        <v>100</v>
      </c>
      <c r="D41" s="17">
        <v>0</v>
      </c>
      <c r="E41" s="17">
        <v>0</v>
      </c>
      <c r="F41" s="17">
        <v>0</v>
      </c>
    </row>
    <row r="42" spans="2:6" ht="12.75" customHeight="1" x14ac:dyDescent="0.35">
      <c r="B42" s="108"/>
      <c r="C42" s="67" t="s">
        <v>101</v>
      </c>
      <c r="D42" s="17">
        <v>0</v>
      </c>
      <c r="E42" s="17">
        <v>0</v>
      </c>
      <c r="F42" s="17">
        <v>0</v>
      </c>
    </row>
    <row r="43" spans="2:6" ht="12.75" customHeight="1" x14ac:dyDescent="0.4">
      <c r="B43" s="108"/>
      <c r="C43" s="75"/>
      <c r="D43" s="68"/>
      <c r="E43" s="68"/>
      <c r="F43" s="68"/>
    </row>
    <row r="44" spans="2:6" ht="12.75" customHeight="1" x14ac:dyDescent="0.35">
      <c r="B44" s="108"/>
      <c r="C44" s="67" t="s">
        <v>104</v>
      </c>
      <c r="D44" s="17">
        <v>0</v>
      </c>
      <c r="E44" s="17">
        <v>0</v>
      </c>
      <c r="F44" s="17">
        <v>0</v>
      </c>
    </row>
    <row r="45" spans="2:6" ht="12.75" customHeight="1" x14ac:dyDescent="0.35">
      <c r="B45" s="108"/>
      <c r="C45" s="67" t="s">
        <v>105</v>
      </c>
      <c r="D45" s="17">
        <v>0</v>
      </c>
      <c r="E45" s="17">
        <v>0</v>
      </c>
      <c r="F45" s="17">
        <v>0</v>
      </c>
    </row>
    <row r="46" spans="2:6" ht="12.75" customHeight="1" x14ac:dyDescent="0.4">
      <c r="B46" s="108"/>
      <c r="C46" s="75"/>
      <c r="D46" s="68"/>
      <c r="E46" s="68"/>
      <c r="F46" s="68"/>
    </row>
    <row r="47" spans="2:6" ht="12.75" customHeight="1" x14ac:dyDescent="0.35">
      <c r="B47" s="108"/>
      <c r="C47" s="67" t="s">
        <v>173</v>
      </c>
      <c r="D47" s="17">
        <v>0</v>
      </c>
      <c r="E47" s="17">
        <v>0</v>
      </c>
      <c r="F47" s="17">
        <v>0</v>
      </c>
    </row>
    <row r="48" spans="2:6" ht="12.75" customHeight="1" x14ac:dyDescent="0.35">
      <c r="B48" s="108"/>
      <c r="C48" s="67" t="s">
        <v>174</v>
      </c>
      <c r="D48" s="17">
        <v>0</v>
      </c>
      <c r="E48" s="17">
        <v>0</v>
      </c>
      <c r="F48" s="17">
        <v>0</v>
      </c>
    </row>
    <row r="49" spans="1:6" ht="12.75" customHeight="1" x14ac:dyDescent="0.4">
      <c r="B49" s="108"/>
      <c r="C49" s="75"/>
      <c r="D49" s="68"/>
      <c r="E49" s="68"/>
      <c r="F49" s="68"/>
    </row>
    <row r="50" spans="1:6" ht="12.75" customHeight="1" x14ac:dyDescent="0.35">
      <c r="B50" s="108"/>
      <c r="C50" s="67" t="s">
        <v>129</v>
      </c>
      <c r="D50" s="17">
        <v>0</v>
      </c>
      <c r="E50" s="17">
        <v>0</v>
      </c>
      <c r="F50" s="17">
        <v>0</v>
      </c>
    </row>
    <row r="51" spans="1:6" ht="12.75" customHeight="1" x14ac:dyDescent="0.35">
      <c r="B51" s="108"/>
      <c r="C51" s="67" t="s">
        <v>130</v>
      </c>
      <c r="D51" s="17">
        <v>0</v>
      </c>
      <c r="E51" s="17">
        <v>0</v>
      </c>
      <c r="F51" s="17">
        <v>0</v>
      </c>
    </row>
    <row r="52" spans="1:6" ht="12.75" customHeight="1" x14ac:dyDescent="0.35">
      <c r="B52" s="108"/>
      <c r="C52" s="94"/>
      <c r="D52" s="67"/>
      <c r="E52" s="67"/>
      <c r="F52" s="67"/>
    </row>
    <row r="53" spans="1:6" ht="12.75" customHeight="1" x14ac:dyDescent="0.35">
      <c r="B53" s="108"/>
      <c r="C53" s="67" t="s">
        <v>175</v>
      </c>
      <c r="D53" s="17">
        <v>0</v>
      </c>
      <c r="E53" s="17">
        <v>0</v>
      </c>
      <c r="F53" s="17">
        <v>0</v>
      </c>
    </row>
    <row r="54" spans="1:6" ht="12.75" customHeight="1" x14ac:dyDescent="0.35">
      <c r="B54" s="108"/>
      <c r="C54" s="67" t="s">
        <v>176</v>
      </c>
      <c r="D54" s="17">
        <v>0</v>
      </c>
      <c r="E54" s="17">
        <v>0</v>
      </c>
      <c r="F54" s="17">
        <v>0</v>
      </c>
    </row>
    <row r="55" spans="1:6" ht="12.75" customHeight="1" x14ac:dyDescent="0.35">
      <c r="A55" s="67"/>
      <c r="B55" s="108"/>
      <c r="C55" s="94"/>
      <c r="D55" s="59"/>
      <c r="E55" s="59"/>
      <c r="F55" s="59"/>
    </row>
    <row r="56" spans="1:6" x14ac:dyDescent="0.35">
      <c r="B56" s="108"/>
      <c r="C56" s="57" t="s">
        <v>133</v>
      </c>
      <c r="D56" s="168">
        <v>0</v>
      </c>
      <c r="E56" s="168">
        <v>0</v>
      </c>
      <c r="F56" s="168">
        <v>0</v>
      </c>
    </row>
    <row r="57" spans="1:6" ht="30.75" customHeight="1" x14ac:dyDescent="0.35">
      <c r="B57" s="108"/>
      <c r="C57" s="270" t="s">
        <v>178</v>
      </c>
      <c r="D57" s="270"/>
      <c r="E57" s="270"/>
      <c r="F57" s="270"/>
    </row>
    <row r="58" spans="1:6" x14ac:dyDescent="0.35">
      <c r="B58" s="108"/>
      <c r="C58" s="57" t="s">
        <v>179</v>
      </c>
      <c r="D58" s="18">
        <v>0</v>
      </c>
      <c r="E58" s="18">
        <v>0</v>
      </c>
      <c r="F58" s="18">
        <v>0</v>
      </c>
    </row>
    <row r="59" spans="1:6" x14ac:dyDescent="0.35">
      <c r="B59" s="108"/>
      <c r="C59" s="57" t="s">
        <v>162</v>
      </c>
      <c r="D59" s="18">
        <v>0</v>
      </c>
      <c r="E59" s="18">
        <v>0</v>
      </c>
      <c r="F59" s="18">
        <v>0</v>
      </c>
    </row>
    <row r="60" spans="1:6" x14ac:dyDescent="0.35">
      <c r="B60" s="108"/>
      <c r="C60" s="57" t="s">
        <v>163</v>
      </c>
      <c r="D60" s="18">
        <v>0</v>
      </c>
      <c r="E60" s="18">
        <v>0</v>
      </c>
      <c r="F60" s="18">
        <v>0</v>
      </c>
    </row>
    <row r="61" spans="1:6" x14ac:dyDescent="0.35">
      <c r="B61" s="108"/>
      <c r="C61" s="57" t="s">
        <v>164</v>
      </c>
      <c r="D61" s="18">
        <v>0</v>
      </c>
      <c r="E61" s="18">
        <v>0</v>
      </c>
      <c r="F61" s="18">
        <v>0</v>
      </c>
    </row>
  </sheetData>
  <protectedRanges>
    <protectedRange sqref="D28:F32 D34:F56 D58:F61" name="Range3_2"/>
    <protectedRange sqref="D23:F25 D18:F20 D13:F15 D9:F10" name="Range3_2_1"/>
  </protectedRanges>
  <mergeCells count="2">
    <mergeCell ref="D4:F4"/>
    <mergeCell ref="C57:F57"/>
  </mergeCells>
  <pageMargins left="0.75" right="0.75" top="1" bottom="1" header="0.5" footer="0.5"/>
  <pageSetup paperSize="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8"/>
  <sheetViews>
    <sheetView showGridLines="0" zoomScale="95" zoomScaleNormal="95" workbookViewId="0"/>
  </sheetViews>
  <sheetFormatPr defaultColWidth="9.1328125" defaultRowHeight="12.75" x14ac:dyDescent="0.35"/>
  <cols>
    <col min="1" max="1" width="2.73046875" style="10" customWidth="1"/>
    <col min="2" max="2" width="4.73046875" style="10" customWidth="1"/>
    <col min="3" max="3" width="36.3984375" style="10" customWidth="1"/>
    <col min="4" max="4" width="22.265625" style="10" customWidth="1"/>
    <col min="5" max="5" width="22.1328125" style="10" customWidth="1"/>
    <col min="6" max="6" width="22.73046875" style="10" customWidth="1"/>
    <col min="7" max="7" width="20.73046875" style="10" customWidth="1"/>
    <col min="8" max="8" width="27.1328125" style="10" customWidth="1"/>
    <col min="9" max="16384" width="9.1328125" style="10"/>
  </cols>
  <sheetData>
    <row r="1" spans="1:8" x14ac:dyDescent="0.35">
      <c r="A1"/>
      <c r="B1"/>
      <c r="C1"/>
      <c r="D1"/>
      <c r="E1"/>
    </row>
    <row r="2" spans="1:8" ht="17.649999999999999" x14ac:dyDescent="0.5">
      <c r="A2"/>
      <c r="B2" s="21" t="s">
        <v>160</v>
      </c>
      <c r="C2" s="12"/>
      <c r="D2" s="12"/>
      <c r="G2" s="1"/>
      <c r="H2" s="73"/>
    </row>
    <row r="3" spans="1:8" ht="17.649999999999999" x14ac:dyDescent="0.5">
      <c r="A3"/>
      <c r="B3" s="12"/>
      <c r="C3" s="12"/>
      <c r="D3" s="12"/>
    </row>
    <row r="4" spans="1:8" ht="15" x14ac:dyDescent="0.4">
      <c r="A4"/>
      <c r="B4" s="13" t="s">
        <v>56</v>
      </c>
      <c r="C4" s="14"/>
    </row>
    <row r="5" spans="1:8" ht="15" x14ac:dyDescent="0.4">
      <c r="A5"/>
      <c r="B5" s="13"/>
      <c r="C5" s="14"/>
    </row>
    <row r="6" spans="1:8" ht="13.15" x14ac:dyDescent="0.4">
      <c r="A6"/>
      <c r="B6" s="15" t="s">
        <v>81</v>
      </c>
      <c r="C6" s="10" t="s">
        <v>124</v>
      </c>
      <c r="D6" s="15" t="str">
        <f>Instructions!B4</f>
        <v>Insert Company Name Here</v>
      </c>
    </row>
    <row r="7" spans="1:8" x14ac:dyDescent="0.35">
      <c r="A7"/>
    </row>
    <row r="8" spans="1:8" ht="20.65" x14ac:dyDescent="0.35">
      <c r="A8"/>
      <c r="B8" s="272" t="s">
        <v>83</v>
      </c>
      <c r="C8" s="273"/>
      <c r="D8" s="273"/>
      <c r="E8" s="273"/>
      <c r="F8" s="273"/>
      <c r="G8" s="273"/>
      <c r="H8" s="274"/>
    </row>
    <row r="9" spans="1:8" ht="30" customHeight="1" x14ac:dyDescent="0.4">
      <c r="A9"/>
      <c r="B9" s="16" t="s">
        <v>57</v>
      </c>
      <c r="C9" s="271"/>
      <c r="D9" s="271"/>
      <c r="E9" s="271"/>
      <c r="F9" s="271"/>
      <c r="G9" s="271"/>
      <c r="H9" s="271"/>
    </row>
    <row r="10" spans="1:8" ht="30" customHeight="1" x14ac:dyDescent="0.4">
      <c r="A10"/>
      <c r="B10" s="16" t="s">
        <v>58</v>
      </c>
      <c r="C10" s="271"/>
      <c r="D10" s="271"/>
      <c r="E10" s="271"/>
      <c r="F10" s="271"/>
      <c r="G10" s="271"/>
      <c r="H10" s="271"/>
    </row>
    <row r="11" spans="1:8" ht="30" customHeight="1" x14ac:dyDescent="0.4">
      <c r="A11"/>
      <c r="B11" s="16" t="s">
        <v>59</v>
      </c>
      <c r="C11" s="271"/>
      <c r="D11" s="271"/>
      <c r="E11" s="271"/>
      <c r="F11" s="271"/>
      <c r="G11" s="271"/>
      <c r="H11" s="271"/>
    </row>
    <row r="12" spans="1:8" ht="30" customHeight="1" x14ac:dyDescent="0.4">
      <c r="A12"/>
      <c r="B12" s="16" t="s">
        <v>60</v>
      </c>
      <c r="C12" s="271"/>
      <c r="D12" s="271"/>
      <c r="E12" s="271"/>
      <c r="F12" s="271"/>
      <c r="G12" s="271"/>
      <c r="H12" s="271"/>
    </row>
    <row r="13" spans="1:8" ht="30" customHeight="1" x14ac:dyDescent="0.4">
      <c r="A13"/>
      <c r="B13" s="16" t="s">
        <v>61</v>
      </c>
      <c r="C13" s="271"/>
      <c r="D13" s="271"/>
      <c r="E13" s="271"/>
      <c r="F13" s="271"/>
      <c r="G13" s="271"/>
      <c r="H13" s="271"/>
    </row>
    <row r="14" spans="1:8" ht="30" customHeight="1" x14ac:dyDescent="0.4">
      <c r="A14"/>
      <c r="B14" s="16" t="s">
        <v>62</v>
      </c>
      <c r="C14" s="271"/>
      <c r="D14" s="271"/>
      <c r="E14" s="271"/>
      <c r="F14" s="271"/>
      <c r="G14" s="271"/>
      <c r="H14" s="271"/>
    </row>
    <row r="15" spans="1:8" ht="30" customHeight="1" x14ac:dyDescent="0.4">
      <c r="A15"/>
      <c r="B15" s="16" t="s">
        <v>63</v>
      </c>
      <c r="C15" s="271"/>
      <c r="D15" s="271"/>
      <c r="E15" s="271"/>
      <c r="F15" s="271"/>
      <c r="G15" s="271"/>
      <c r="H15" s="271"/>
    </row>
    <row r="16" spans="1:8" ht="30" customHeight="1" x14ac:dyDescent="0.4">
      <c r="A16"/>
      <c r="B16" s="16" t="s">
        <v>64</v>
      </c>
      <c r="C16" s="271"/>
      <c r="D16" s="271"/>
      <c r="E16" s="271"/>
      <c r="F16" s="271"/>
      <c r="G16" s="271"/>
      <c r="H16" s="271"/>
    </row>
    <row r="17" spans="1:8" ht="30" customHeight="1" x14ac:dyDescent="0.4">
      <c r="A17"/>
      <c r="B17" s="16" t="s">
        <v>65</v>
      </c>
      <c r="C17" s="271"/>
      <c r="D17" s="271"/>
      <c r="E17" s="271"/>
      <c r="F17" s="271"/>
      <c r="G17" s="271"/>
      <c r="H17" s="271"/>
    </row>
    <row r="18" spans="1:8" ht="30" customHeight="1" x14ac:dyDescent="0.4">
      <c r="A18"/>
      <c r="B18" s="16" t="s">
        <v>66</v>
      </c>
      <c r="C18" s="271"/>
      <c r="D18" s="271"/>
      <c r="E18" s="271"/>
      <c r="F18" s="271"/>
      <c r="G18" s="271"/>
      <c r="H18" s="271"/>
    </row>
    <row r="19" spans="1:8" ht="30" customHeight="1" x14ac:dyDescent="0.4">
      <c r="A19"/>
      <c r="B19" s="16" t="s">
        <v>67</v>
      </c>
      <c r="C19" s="271"/>
      <c r="D19" s="271"/>
      <c r="E19" s="271"/>
      <c r="F19" s="271"/>
      <c r="G19" s="271"/>
      <c r="H19" s="271"/>
    </row>
    <row r="20" spans="1:8" ht="30" customHeight="1" x14ac:dyDescent="0.4">
      <c r="A20"/>
      <c r="B20" s="16" t="s">
        <v>68</v>
      </c>
      <c r="C20" s="271"/>
      <c r="D20" s="271"/>
      <c r="E20" s="271"/>
      <c r="F20" s="271"/>
      <c r="G20" s="271"/>
      <c r="H20" s="271"/>
    </row>
    <row r="21" spans="1:8" ht="30" customHeight="1" x14ac:dyDescent="0.4">
      <c r="A21"/>
      <c r="B21" s="16" t="s">
        <v>69</v>
      </c>
      <c r="C21" s="271"/>
      <c r="D21" s="271"/>
      <c r="E21" s="271"/>
      <c r="F21" s="271"/>
      <c r="G21" s="271"/>
      <c r="H21" s="271"/>
    </row>
    <row r="22" spans="1:8" ht="30" customHeight="1" x14ac:dyDescent="0.4">
      <c r="A22"/>
      <c r="B22" s="16" t="s">
        <v>70</v>
      </c>
      <c r="C22" s="271"/>
      <c r="D22" s="271"/>
      <c r="E22" s="271"/>
      <c r="F22" s="271"/>
      <c r="G22" s="271"/>
      <c r="H22" s="271"/>
    </row>
    <row r="23" spans="1:8" ht="30" customHeight="1" x14ac:dyDescent="0.4">
      <c r="A23"/>
      <c r="B23" s="16" t="s">
        <v>71</v>
      </c>
      <c r="C23" s="271"/>
      <c r="D23" s="271"/>
      <c r="E23" s="271"/>
      <c r="F23" s="271"/>
      <c r="G23" s="271"/>
      <c r="H23" s="271"/>
    </row>
    <row r="24" spans="1:8" ht="30" customHeight="1" x14ac:dyDescent="0.35">
      <c r="C24" s="275"/>
      <c r="D24" s="275"/>
      <c r="E24" s="275"/>
      <c r="F24" s="275"/>
      <c r="G24" s="275"/>
      <c r="H24" s="275"/>
    </row>
    <row r="25" spans="1:8" ht="30" customHeight="1" x14ac:dyDescent="0.35">
      <c r="C25" s="275"/>
      <c r="D25" s="275"/>
      <c r="E25" s="275"/>
      <c r="F25" s="275"/>
      <c r="G25" s="275"/>
      <c r="H25" s="275"/>
    </row>
    <row r="26" spans="1:8" x14ac:dyDescent="0.35">
      <c r="C26" s="275"/>
      <c r="D26" s="275"/>
      <c r="E26" s="275"/>
      <c r="F26" s="275"/>
      <c r="G26" s="275"/>
      <c r="H26" s="275"/>
    </row>
    <row r="27" spans="1:8" x14ac:dyDescent="0.35">
      <c r="C27" s="275"/>
      <c r="D27" s="275"/>
      <c r="E27" s="275"/>
      <c r="F27" s="275"/>
      <c r="G27" s="275"/>
      <c r="H27" s="275"/>
    </row>
    <row r="28" spans="1:8" x14ac:dyDescent="0.35">
      <c r="C28" s="275"/>
      <c r="D28" s="275"/>
      <c r="E28" s="275"/>
      <c r="F28" s="275"/>
      <c r="G28" s="275"/>
      <c r="H28" s="275"/>
    </row>
  </sheetData>
  <protectedRanges>
    <protectedRange sqref="C9:H28" name="Range1"/>
  </protectedRanges>
  <mergeCells count="21">
    <mergeCell ref="C26:H26"/>
    <mergeCell ref="C27:H27"/>
    <mergeCell ref="C28:H28"/>
    <mergeCell ref="C20:H20"/>
    <mergeCell ref="C21:H21"/>
    <mergeCell ref="C22:H22"/>
    <mergeCell ref="C23:H23"/>
    <mergeCell ref="C24:H24"/>
    <mergeCell ref="C25:H25"/>
    <mergeCell ref="C19:H19"/>
    <mergeCell ref="B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ageMargins left="0.7" right="0.7" top="0.75" bottom="0.75" header="0.3" footer="0.3"/>
  <pageSetup paperSize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D38"/>
  <sheetViews>
    <sheetView showGridLines="0" zoomScale="95" zoomScaleNormal="95" workbookViewId="0">
      <selection activeCell="B14" sqref="B14"/>
    </sheetView>
  </sheetViews>
  <sheetFormatPr defaultColWidth="8.73046875" defaultRowHeight="12.75" x14ac:dyDescent="0.35"/>
  <cols>
    <col min="1" max="1" width="3.1328125" customWidth="1"/>
    <col min="2" max="2" width="61" bestFit="1" customWidth="1"/>
    <col min="3" max="4" width="15.73046875" customWidth="1"/>
  </cols>
  <sheetData>
    <row r="2" spans="2:4" ht="17.649999999999999" x14ac:dyDescent="0.5">
      <c r="B2" s="21" t="s">
        <v>160</v>
      </c>
    </row>
    <row r="3" spans="2:4" ht="17.649999999999999" x14ac:dyDescent="0.5">
      <c r="B3" s="2"/>
    </row>
    <row r="4" spans="2:4" ht="12.75" customHeight="1" x14ac:dyDescent="0.35">
      <c r="B4" s="3" t="s">
        <v>72</v>
      </c>
    </row>
    <row r="5" spans="2:4" ht="12.75" customHeight="1" x14ac:dyDescent="0.35">
      <c r="B5" s="3"/>
    </row>
    <row r="6" spans="2:4" ht="12.75" customHeight="1" x14ac:dyDescent="0.4">
      <c r="B6" s="11" t="s">
        <v>81</v>
      </c>
    </row>
    <row r="7" spans="2:4" ht="12.75" customHeight="1" x14ac:dyDescent="0.35"/>
    <row r="8" spans="2:4" ht="20.65" x14ac:dyDescent="0.35">
      <c r="B8" s="163" t="s">
        <v>106</v>
      </c>
      <c r="C8" s="76" t="s">
        <v>225</v>
      </c>
      <c r="D8" s="76" t="s">
        <v>226</v>
      </c>
    </row>
    <row r="9" spans="2:4" x14ac:dyDescent="0.35">
      <c r="B9" s="85"/>
      <c r="C9" s="77"/>
      <c r="D9" s="77"/>
    </row>
    <row r="10" spans="2:4" ht="13.15" x14ac:dyDescent="0.4">
      <c r="B10" s="86" t="s">
        <v>36</v>
      </c>
      <c r="C10" s="78">
        <f>'A1 - Base Program'!$D$11</f>
        <v>840143</v>
      </c>
      <c r="D10" s="78">
        <f>'A1 - Optional Pricing'!$D$11</f>
        <v>1951309</v>
      </c>
    </row>
    <row r="11" spans="2:4" x14ac:dyDescent="0.35">
      <c r="B11" s="85"/>
      <c r="C11" s="77"/>
      <c r="D11" s="77"/>
    </row>
    <row r="12" spans="2:4" ht="13.15" x14ac:dyDescent="0.4">
      <c r="B12" s="87" t="s">
        <v>12</v>
      </c>
      <c r="C12" s="79"/>
      <c r="D12" s="79"/>
    </row>
    <row r="13" spans="2:4" ht="13.15" x14ac:dyDescent="0.4">
      <c r="B13" s="87"/>
      <c r="C13" s="79"/>
      <c r="D13" s="79"/>
    </row>
    <row r="14" spans="2:4" x14ac:dyDescent="0.35">
      <c r="B14" s="160" t="s">
        <v>43</v>
      </c>
      <c r="C14" s="80">
        <f>'A1 - Base Program'!$F$25</f>
        <v>0</v>
      </c>
      <c r="D14" s="80">
        <f>'A1 - Optional Pricing'!$F$28</f>
        <v>10400</v>
      </c>
    </row>
    <row r="15" spans="2:4" x14ac:dyDescent="0.35">
      <c r="B15" s="160" t="s">
        <v>45</v>
      </c>
      <c r="C15" s="81">
        <f>'A1 - Base Program'!$G$31</f>
        <v>0</v>
      </c>
      <c r="D15" s="81">
        <f>'A1 - Optional Pricing'!$G$34</f>
        <v>0</v>
      </c>
    </row>
    <row r="16" spans="2:4" x14ac:dyDescent="0.35">
      <c r="B16" s="160" t="s">
        <v>44</v>
      </c>
      <c r="C16" s="82">
        <f>'A1 - Base Program'!$G$47</f>
        <v>0</v>
      </c>
      <c r="D16" s="82">
        <f>'A1 - Optional Pricing'!$G$50</f>
        <v>0</v>
      </c>
    </row>
    <row r="17" spans="2:4" x14ac:dyDescent="0.35">
      <c r="B17" s="160" t="s">
        <v>32</v>
      </c>
      <c r="C17" s="81">
        <f>'A1 - Base Program'!$G$49</f>
        <v>0</v>
      </c>
      <c r="D17" s="81">
        <f>'A1 - Optional Pricing'!$G$52</f>
        <v>0</v>
      </c>
    </row>
    <row r="18" spans="2:4" x14ac:dyDescent="0.35">
      <c r="B18" s="88"/>
      <c r="C18" s="81"/>
      <c r="D18" s="81"/>
    </row>
    <row r="19" spans="2:4" ht="13.15" x14ac:dyDescent="0.4">
      <c r="B19" s="87" t="s">
        <v>41</v>
      </c>
      <c r="C19" s="81"/>
      <c r="D19" s="81"/>
    </row>
    <row r="20" spans="2:4" x14ac:dyDescent="0.35">
      <c r="B20" s="88"/>
      <c r="C20" s="81"/>
      <c r="D20" s="81"/>
    </row>
    <row r="21" spans="2:4" x14ac:dyDescent="0.35">
      <c r="B21" s="88" t="s">
        <v>47</v>
      </c>
      <c r="C21" s="95">
        <f>'A1 - Base Program'!$F$58</f>
        <v>0</v>
      </c>
      <c r="D21" s="95">
        <f>'A1 - Optional Pricing'!$F$61</f>
        <v>0</v>
      </c>
    </row>
    <row r="22" spans="2:4" x14ac:dyDescent="0.35">
      <c r="B22" s="88" t="s">
        <v>49</v>
      </c>
      <c r="C22" s="81">
        <f>'A1 - Base Program'!$G$58</f>
        <v>0</v>
      </c>
      <c r="D22" s="81">
        <f>'A1 - Optional Pricing'!$G$61</f>
        <v>0</v>
      </c>
    </row>
    <row r="23" spans="2:4" x14ac:dyDescent="0.35">
      <c r="B23" s="89" t="s">
        <v>44</v>
      </c>
      <c r="C23" s="82">
        <f>'A1 - Base Program'!$G$69</f>
        <v>0</v>
      </c>
      <c r="D23" s="82">
        <f>'A1 - Optional Pricing'!$G$72</f>
        <v>0</v>
      </c>
    </row>
    <row r="24" spans="2:4" x14ac:dyDescent="0.35">
      <c r="B24" s="88" t="s">
        <v>48</v>
      </c>
      <c r="C24" s="81">
        <f>'A1 - Base Program'!$G$71</f>
        <v>0</v>
      </c>
      <c r="D24" s="81">
        <f>'A1 - Optional Pricing'!$G$74</f>
        <v>0</v>
      </c>
    </row>
    <row r="25" spans="2:4" x14ac:dyDescent="0.35">
      <c r="B25" s="88"/>
      <c r="C25" s="81"/>
      <c r="D25" s="81"/>
    </row>
    <row r="26" spans="2:4" x14ac:dyDescent="0.35">
      <c r="B26" s="88"/>
      <c r="C26" s="81"/>
      <c r="D26" s="81"/>
    </row>
    <row r="27" spans="2:4" ht="13.15" x14ac:dyDescent="0.4">
      <c r="B27" s="87" t="s">
        <v>13</v>
      </c>
      <c r="C27" s="81">
        <f>'A1 - Base Program'!$G$86</f>
        <v>18500</v>
      </c>
      <c r="D27" s="81">
        <f>'A1 - Optional Pricing'!$G$89</f>
        <v>32500</v>
      </c>
    </row>
    <row r="28" spans="2:4" x14ac:dyDescent="0.35">
      <c r="B28" s="90"/>
      <c r="C28" s="81"/>
      <c r="D28" s="81"/>
    </row>
    <row r="29" spans="2:4" x14ac:dyDescent="0.35">
      <c r="B29" s="88" t="s">
        <v>73</v>
      </c>
      <c r="C29" s="81">
        <f>'A1 - Base Program'!$G$89</f>
        <v>18500</v>
      </c>
      <c r="D29" s="81">
        <f>'A1 - Optional Pricing'!$G$92</f>
        <v>32500</v>
      </c>
    </row>
    <row r="30" spans="2:4" x14ac:dyDescent="0.35">
      <c r="B30" s="91" t="s">
        <v>19</v>
      </c>
      <c r="C30" s="82">
        <f>'A1 - Base Program'!$G$90</f>
        <v>0</v>
      </c>
      <c r="D30" s="82">
        <f>'A1 - Optional Pricing'!$G$93</f>
        <v>0</v>
      </c>
    </row>
    <row r="31" spans="2:4" ht="13.5" customHeight="1" x14ac:dyDescent="0.35">
      <c r="B31" s="88"/>
      <c r="C31" s="81"/>
      <c r="D31" s="81"/>
    </row>
    <row r="32" spans="2:4" ht="29.25" customHeight="1" thickBot="1" x14ac:dyDescent="0.45">
      <c r="B32" s="92" t="s">
        <v>82</v>
      </c>
      <c r="C32" s="83">
        <f>'A1 - Base Program'!$G$93</f>
        <v>18500</v>
      </c>
      <c r="D32" s="83">
        <f>'A1 - Optional Pricing'!$G$96</f>
        <v>32500</v>
      </c>
    </row>
    <row r="33" spans="1:4" ht="13.15" thickTop="1" x14ac:dyDescent="0.35">
      <c r="B33" s="90" t="s">
        <v>37</v>
      </c>
      <c r="C33" s="84">
        <f>'A1 - Base Program'!$G$95</f>
        <v>2.2020060870589889E-2</v>
      </c>
      <c r="D33" s="84">
        <f>'A1 - Optional Pricing'!$G$98</f>
        <v>1.6655486137767007E-2</v>
      </c>
    </row>
    <row r="34" spans="1:4" ht="29.25" customHeight="1" thickBot="1" x14ac:dyDescent="0.45">
      <c r="B34" s="92" t="s">
        <v>98</v>
      </c>
      <c r="C34" s="83">
        <f>'A1 - Base Program'!$H$93</f>
        <v>0</v>
      </c>
      <c r="D34" s="83">
        <f>'A1 - Optional Pricing'!$H$96</f>
        <v>0</v>
      </c>
    </row>
    <row r="35" spans="1:4" ht="13.15" thickTop="1" x14ac:dyDescent="0.35">
      <c r="B35" s="90" t="s">
        <v>37</v>
      </c>
      <c r="C35" s="84">
        <f>'A1 - Base Program'!$H$95</f>
        <v>0</v>
      </c>
      <c r="D35" s="84">
        <f>'A1 - Optional Pricing'!$H$98</f>
        <v>0</v>
      </c>
    </row>
    <row r="36" spans="1:4" ht="29.25" customHeight="1" thickBot="1" x14ac:dyDescent="0.45">
      <c r="B36" s="92" t="s">
        <v>99</v>
      </c>
      <c r="C36" s="83">
        <f>'A1 - Base Program'!$I$93</f>
        <v>0</v>
      </c>
      <c r="D36" s="83">
        <f>'A1 - Optional Pricing'!$I$96</f>
        <v>0</v>
      </c>
    </row>
    <row r="37" spans="1:4" ht="13.15" thickTop="1" x14ac:dyDescent="0.35">
      <c r="B37" s="90" t="s">
        <v>37</v>
      </c>
      <c r="C37" s="84">
        <f>'A1 - Base Program'!$I$95</f>
        <v>0</v>
      </c>
      <c r="D37" s="84">
        <f>'A1 - Optional Pricing'!$I$98</f>
        <v>0</v>
      </c>
    </row>
    <row r="38" spans="1:4" ht="29.25" customHeight="1" x14ac:dyDescent="0.4">
      <c r="A38" s="96"/>
      <c r="B38" s="98" t="s">
        <v>131</v>
      </c>
      <c r="C38" s="97">
        <f t="shared" ref="C38:D38" si="0">SUM(C32+C34+C36)</f>
        <v>18500</v>
      </c>
      <c r="D38" s="97">
        <f t="shared" si="0"/>
        <v>32500</v>
      </c>
    </row>
  </sheetData>
  <phoneticPr fontId="35" type="noConversion"/>
  <pageMargins left="0.25" right="0.25" top="0.75" bottom="0.75" header="0.3" footer="0.3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D102"/>
  <sheetViews>
    <sheetView workbookViewId="0">
      <selection activeCell="D22" sqref="D22"/>
    </sheetView>
  </sheetViews>
  <sheetFormatPr defaultRowHeight="12.75" x14ac:dyDescent="0.35"/>
  <cols>
    <col min="2" max="2" width="92.59765625" bestFit="1" customWidth="1"/>
    <col min="3" max="4" width="15.73046875" customWidth="1"/>
    <col min="5" max="5" width="3.59765625" customWidth="1"/>
  </cols>
  <sheetData>
    <row r="2" spans="2:4" ht="17.649999999999999" x14ac:dyDescent="0.5">
      <c r="B2" s="21" t="s">
        <v>160</v>
      </c>
    </row>
    <row r="3" spans="2:4" ht="13.15" thickBot="1" x14ac:dyDescent="0.4"/>
    <row r="4" spans="2:4" x14ac:dyDescent="0.35">
      <c r="B4" s="3"/>
      <c r="C4" s="276" t="str">
        <f>Instructions!B4</f>
        <v>Insert Company Name Here</v>
      </c>
      <c r="D4" s="277"/>
    </row>
    <row r="5" spans="2:4" ht="13.15" x14ac:dyDescent="0.4">
      <c r="B5" s="11" t="s">
        <v>81</v>
      </c>
      <c r="C5" s="278"/>
      <c r="D5" s="279"/>
    </row>
    <row r="6" spans="2:4" ht="13.15" thickBot="1" x14ac:dyDescent="0.4">
      <c r="C6" s="280"/>
      <c r="D6" s="281"/>
    </row>
    <row r="7" spans="2:4" ht="22.9" thickBot="1" x14ac:dyDescent="0.4">
      <c r="B7" s="210" t="s">
        <v>106</v>
      </c>
      <c r="C7" s="179" t="s">
        <v>225</v>
      </c>
      <c r="D7" s="179" t="s">
        <v>226</v>
      </c>
    </row>
    <row r="8" spans="2:4" x14ac:dyDescent="0.35">
      <c r="B8" s="211"/>
      <c r="C8" s="180"/>
      <c r="D8" s="180"/>
    </row>
    <row r="9" spans="2:4" ht="13.15" x14ac:dyDescent="0.4">
      <c r="B9" s="212" t="s">
        <v>36</v>
      </c>
      <c r="C9" s="181">
        <f>'A1 - Base Program'!D11</f>
        <v>840143</v>
      </c>
      <c r="D9" s="182">
        <f>'A1 - Optional Pricing'!D11</f>
        <v>1951309</v>
      </c>
    </row>
    <row r="10" spans="2:4" ht="13.15" thickBot="1" x14ac:dyDescent="0.4">
      <c r="B10" s="211"/>
      <c r="C10" s="238"/>
      <c r="D10" s="237"/>
    </row>
    <row r="11" spans="2:4" ht="13.15" x14ac:dyDescent="0.4">
      <c r="B11" s="213" t="s">
        <v>12</v>
      </c>
      <c r="C11" s="183"/>
      <c r="D11" s="184"/>
    </row>
    <row r="12" spans="2:4" ht="13.15" x14ac:dyDescent="0.4">
      <c r="B12" s="214"/>
      <c r="C12" s="183"/>
      <c r="D12" s="184"/>
    </row>
    <row r="13" spans="2:4" x14ac:dyDescent="0.35">
      <c r="B13" s="215" t="s">
        <v>10</v>
      </c>
      <c r="C13" s="185"/>
      <c r="D13" s="186"/>
    </row>
    <row r="14" spans="2:4" x14ac:dyDescent="0.35">
      <c r="B14" s="215" t="s">
        <v>166</v>
      </c>
      <c r="C14" s="187">
        <f>'A1 - Base Program'!$G$17</f>
        <v>0</v>
      </c>
      <c r="D14" s="188">
        <f>'A1 - Optional Pricing'!G17</f>
        <v>0</v>
      </c>
    </row>
    <row r="15" spans="2:4" x14ac:dyDescent="0.35">
      <c r="B15" s="215" t="s">
        <v>168</v>
      </c>
      <c r="C15" s="187">
        <f>'A1 - Base Program'!$G$18</f>
        <v>0</v>
      </c>
      <c r="D15" s="188">
        <f>'A1 - Optional Pricing'!G18</f>
        <v>0</v>
      </c>
    </row>
    <row r="16" spans="2:4" x14ac:dyDescent="0.35">
      <c r="B16" s="215" t="s">
        <v>167</v>
      </c>
      <c r="C16" s="187">
        <f>'A1 - Base Program'!$G$19</f>
        <v>0</v>
      </c>
      <c r="D16" s="188">
        <f>'A1 - Optional Pricing'!G19</f>
        <v>0</v>
      </c>
    </row>
    <row r="17" spans="2:4" x14ac:dyDescent="0.35">
      <c r="B17" s="215" t="s">
        <v>165</v>
      </c>
      <c r="C17" s="187">
        <f>'A1 - Base Program'!$G$20</f>
        <v>0</v>
      </c>
      <c r="D17" s="188">
        <f>'A1 - Optional Pricing'!G20</f>
        <v>0</v>
      </c>
    </row>
    <row r="18" spans="2:4" x14ac:dyDescent="0.35">
      <c r="B18" s="215" t="s">
        <v>76</v>
      </c>
      <c r="C18" s="187">
        <f>'A1 - Base Program'!$G$21</f>
        <v>0</v>
      </c>
      <c r="D18" s="188">
        <f>'A1 - Optional Pricing'!G21</f>
        <v>0</v>
      </c>
    </row>
    <row r="19" spans="2:4" x14ac:dyDescent="0.35">
      <c r="B19" s="215" t="s">
        <v>9</v>
      </c>
      <c r="C19" s="187">
        <f>'A1 - Base Program'!$G$22</f>
        <v>0</v>
      </c>
      <c r="D19" s="188">
        <f>'A1 - Optional Pricing'!G22</f>
        <v>0</v>
      </c>
    </row>
    <row r="20" spans="2:4" x14ac:dyDescent="0.35">
      <c r="B20" s="215" t="s">
        <v>9</v>
      </c>
      <c r="C20" s="189">
        <f>'A1 - Base Program'!$G$23</f>
        <v>0</v>
      </c>
      <c r="D20" s="190">
        <f>'A1 - Optional Pricing'!G23</f>
        <v>0</v>
      </c>
    </row>
    <row r="21" spans="2:4" x14ac:dyDescent="0.35">
      <c r="B21" s="215" t="s">
        <v>9</v>
      </c>
      <c r="C21" s="187">
        <f>'A1 - Base Program'!$G$24</f>
        <v>0</v>
      </c>
      <c r="D21" s="188">
        <f>'A1 - Optional Pricing'!G24</f>
        <v>0</v>
      </c>
    </row>
    <row r="22" spans="2:4" x14ac:dyDescent="0.35">
      <c r="B22" s="215" t="s">
        <v>220</v>
      </c>
      <c r="C22" s="234"/>
      <c r="D22" s="188">
        <f>'A1 - Optional Pricing'!G25</f>
        <v>0</v>
      </c>
    </row>
    <row r="23" spans="2:4" x14ac:dyDescent="0.35">
      <c r="B23" s="228" t="s">
        <v>220</v>
      </c>
      <c r="C23" s="235"/>
      <c r="D23" s="188">
        <f>'A1 - Optional Pricing'!G26</f>
        <v>0</v>
      </c>
    </row>
    <row r="24" spans="2:4" x14ac:dyDescent="0.35">
      <c r="B24" s="215" t="s">
        <v>229</v>
      </c>
      <c r="C24" s="236"/>
      <c r="D24" s="208">
        <f>'A1 - Optional Pricing'!G27</f>
        <v>0</v>
      </c>
    </row>
    <row r="25" spans="2:4" ht="13.15" x14ac:dyDescent="0.4">
      <c r="B25" s="212" t="s">
        <v>27</v>
      </c>
      <c r="C25" s="191">
        <f>'A1 - Base Program'!$G$25</f>
        <v>0</v>
      </c>
      <c r="D25" s="192">
        <f>'A1 - Optional Pricing'!G28</f>
        <v>0</v>
      </c>
    </row>
    <row r="26" spans="2:4" x14ac:dyDescent="0.35">
      <c r="B26" s="215"/>
      <c r="C26" s="193"/>
      <c r="D26" s="194"/>
    </row>
    <row r="27" spans="2:4" x14ac:dyDescent="0.35">
      <c r="B27" s="215"/>
      <c r="C27" s="193"/>
      <c r="D27" s="194"/>
    </row>
    <row r="28" spans="2:4" ht="13.15" x14ac:dyDescent="0.4">
      <c r="B28" s="216" t="s">
        <v>24</v>
      </c>
      <c r="C28" s="191">
        <f>'A1 - Base Program'!$G$27</f>
        <v>0</v>
      </c>
      <c r="D28" s="192">
        <f>'A1 - Optional Pricing'!G30</f>
        <v>0</v>
      </c>
    </row>
    <row r="29" spans="2:4" x14ac:dyDescent="0.35">
      <c r="B29" s="216" t="s">
        <v>25</v>
      </c>
      <c r="C29" s="209">
        <f>'A1 - Base Program'!$G$28</f>
        <v>0</v>
      </c>
      <c r="D29" s="207">
        <f>'A1 - Optional Pricing'!G31</f>
        <v>0</v>
      </c>
    </row>
    <row r="30" spans="2:4" ht="13.15" x14ac:dyDescent="0.4">
      <c r="B30" s="212" t="s">
        <v>28</v>
      </c>
      <c r="C30" s="191">
        <f>'A1 - Base Program'!$G$29</f>
        <v>0</v>
      </c>
      <c r="D30" s="192">
        <f>'A1 - Optional Pricing'!G32</f>
        <v>0</v>
      </c>
    </row>
    <row r="31" spans="2:4" ht="13.15" x14ac:dyDescent="0.4">
      <c r="B31" s="217"/>
      <c r="C31" s="193"/>
      <c r="D31" s="194"/>
    </row>
    <row r="32" spans="2:4" ht="13.15" x14ac:dyDescent="0.4">
      <c r="B32" s="214" t="s">
        <v>26</v>
      </c>
      <c r="C32" s="191">
        <f>'A1 - Base Program'!$G$31</f>
        <v>0</v>
      </c>
      <c r="D32" s="192">
        <f>'A1 - Optional Pricing'!$G$34</f>
        <v>0</v>
      </c>
    </row>
    <row r="33" spans="2:4" x14ac:dyDescent="0.35">
      <c r="B33" s="215"/>
      <c r="C33" s="193"/>
      <c r="D33" s="194"/>
    </row>
    <row r="34" spans="2:4" ht="13.15" x14ac:dyDescent="0.4">
      <c r="B34" s="211" t="s">
        <v>11</v>
      </c>
      <c r="C34" s="191"/>
      <c r="D34" s="192"/>
    </row>
    <row r="35" spans="2:4" x14ac:dyDescent="0.35">
      <c r="B35" s="211" t="s">
        <v>3</v>
      </c>
      <c r="C35" s="195">
        <f>'A1 - Base Program'!$G$34</f>
        <v>0</v>
      </c>
      <c r="D35" s="196">
        <f>'A1 - Optional Pricing'!G37</f>
        <v>0</v>
      </c>
    </row>
    <row r="36" spans="2:4" x14ac:dyDescent="0.35">
      <c r="B36" s="211" t="s">
        <v>4</v>
      </c>
      <c r="C36" s="195">
        <f>'A1 - Base Program'!$G$35</f>
        <v>0</v>
      </c>
      <c r="D36" s="196">
        <f>'A1 - Optional Pricing'!G38</f>
        <v>0</v>
      </c>
    </row>
    <row r="37" spans="2:4" x14ac:dyDescent="0.35">
      <c r="B37" s="211" t="s">
        <v>5</v>
      </c>
      <c r="C37" s="195">
        <f>'A1 - Base Program'!$G$36</f>
        <v>0</v>
      </c>
      <c r="D37" s="196">
        <f>'A1 - Optional Pricing'!G39</f>
        <v>0</v>
      </c>
    </row>
    <row r="38" spans="2:4" x14ac:dyDescent="0.35">
      <c r="B38" s="211" t="s">
        <v>119</v>
      </c>
      <c r="C38" s="195">
        <f>'A1 - Base Program'!$G$37</f>
        <v>0</v>
      </c>
      <c r="D38" s="196">
        <f>'A1 - Optional Pricing'!G40</f>
        <v>0</v>
      </c>
    </row>
    <row r="39" spans="2:4" x14ac:dyDescent="0.35">
      <c r="B39" s="215" t="s">
        <v>6</v>
      </c>
      <c r="C39" s="195">
        <f>'A1 - Base Program'!$G$38</f>
        <v>0</v>
      </c>
      <c r="D39" s="196">
        <f>'A1 - Optional Pricing'!G41</f>
        <v>0</v>
      </c>
    </row>
    <row r="40" spans="2:4" x14ac:dyDescent="0.35">
      <c r="B40" s="211" t="s">
        <v>22</v>
      </c>
      <c r="C40" s="195">
        <f>'A1 - Base Program'!$G$39</f>
        <v>0</v>
      </c>
      <c r="D40" s="196">
        <f>'A1 - Optional Pricing'!G42</f>
        <v>0</v>
      </c>
    </row>
    <row r="41" spans="2:4" x14ac:dyDescent="0.35">
      <c r="B41" s="215" t="s">
        <v>18</v>
      </c>
      <c r="C41" s="195">
        <f>'A1 - Base Program'!$G$40</f>
        <v>0</v>
      </c>
      <c r="D41" s="196">
        <f>'A1 - Optional Pricing'!G43</f>
        <v>0</v>
      </c>
    </row>
    <row r="42" spans="2:4" x14ac:dyDescent="0.35">
      <c r="B42" s="215" t="s">
        <v>23</v>
      </c>
      <c r="C42" s="195">
        <f>'A1 - Base Program'!$G$41</f>
        <v>0</v>
      </c>
      <c r="D42" s="196">
        <f>'A1 - Optional Pricing'!G44</f>
        <v>0</v>
      </c>
    </row>
    <row r="43" spans="2:4" x14ac:dyDescent="0.35">
      <c r="B43" s="227" t="s">
        <v>35</v>
      </c>
      <c r="C43" s="195">
        <f>'A1 - Base Program'!$G$42</f>
        <v>0</v>
      </c>
      <c r="D43" s="196">
        <f>'A1 - Optional Pricing'!G45</f>
        <v>0</v>
      </c>
    </row>
    <row r="44" spans="2:4" x14ac:dyDescent="0.35">
      <c r="B44" s="218" t="s">
        <v>9</v>
      </c>
      <c r="C44" s="195">
        <f>'A1 - Base Program'!$G$43</f>
        <v>0</v>
      </c>
      <c r="D44" s="196">
        <f>'A1 - Optional Pricing'!G46</f>
        <v>0</v>
      </c>
    </row>
    <row r="45" spans="2:4" x14ac:dyDescent="0.35">
      <c r="B45" s="218" t="s">
        <v>9</v>
      </c>
      <c r="C45" s="195">
        <f>'A1 - Base Program'!$G$44</f>
        <v>0</v>
      </c>
      <c r="D45" s="196">
        <f>'A1 - Optional Pricing'!G47</f>
        <v>0</v>
      </c>
    </row>
    <row r="46" spans="2:4" x14ac:dyDescent="0.35">
      <c r="B46" s="218" t="s">
        <v>9</v>
      </c>
      <c r="C46" s="195">
        <f>'A1 - Base Program'!$G$45</f>
        <v>0</v>
      </c>
      <c r="D46" s="196">
        <f>'A1 - Optional Pricing'!G48</f>
        <v>0</v>
      </c>
    </row>
    <row r="47" spans="2:4" x14ac:dyDescent="0.35">
      <c r="B47" s="218" t="s">
        <v>9</v>
      </c>
      <c r="C47" s="197">
        <f>'A1 - Base Program'!$G$46</f>
        <v>0</v>
      </c>
      <c r="D47" s="198">
        <f>'A1 - Optional Pricing'!G49</f>
        <v>0</v>
      </c>
    </row>
    <row r="48" spans="2:4" x14ac:dyDescent="0.35">
      <c r="B48" s="211"/>
      <c r="C48" s="195">
        <f>'A1 - Base Program'!$G$47</f>
        <v>0</v>
      </c>
      <c r="D48" s="196">
        <f>'A1 - Optional Pricing'!G50</f>
        <v>0</v>
      </c>
    </row>
    <row r="49" spans="2:4" x14ac:dyDescent="0.35">
      <c r="B49" s="211"/>
      <c r="C49" s="195"/>
      <c r="D49" s="196"/>
    </row>
    <row r="50" spans="2:4" ht="13.9" x14ac:dyDescent="0.4">
      <c r="B50" s="219" t="s">
        <v>15</v>
      </c>
      <c r="C50" s="199">
        <f>'A1 - Base Program'!$G$49</f>
        <v>0</v>
      </c>
      <c r="D50" s="200">
        <f>'A1 - Optional Pricing'!$G$52</f>
        <v>0</v>
      </c>
    </row>
    <row r="51" spans="2:4" ht="13.15" x14ac:dyDescent="0.4">
      <c r="B51" s="212"/>
      <c r="C51" s="183"/>
      <c r="D51" s="184"/>
    </row>
    <row r="52" spans="2:4" x14ac:dyDescent="0.35">
      <c r="B52" s="211"/>
      <c r="C52" s="183"/>
      <c r="D52" s="184"/>
    </row>
    <row r="53" spans="2:4" ht="13.15" x14ac:dyDescent="0.4">
      <c r="B53" s="214" t="s">
        <v>53</v>
      </c>
      <c r="C53" s="183"/>
      <c r="D53" s="184"/>
    </row>
    <row r="54" spans="2:4" x14ac:dyDescent="0.35">
      <c r="B54" s="211"/>
      <c r="C54" s="183"/>
      <c r="D54" s="184"/>
    </row>
    <row r="55" spans="2:4" x14ac:dyDescent="0.35">
      <c r="B55" s="215" t="s">
        <v>42</v>
      </c>
      <c r="C55" s="183"/>
      <c r="D55" s="184"/>
    </row>
    <row r="56" spans="2:4" x14ac:dyDescent="0.35">
      <c r="B56" s="215" t="s">
        <v>74</v>
      </c>
      <c r="C56" s="195">
        <f>'A1 - Base Program'!G54</f>
        <v>0</v>
      </c>
      <c r="D56" s="196">
        <f>'A1 - Optional Pricing'!G57</f>
        <v>0</v>
      </c>
    </row>
    <row r="57" spans="2:4" x14ac:dyDescent="0.35">
      <c r="B57" s="215" t="s">
        <v>29</v>
      </c>
      <c r="C57" s="195">
        <f>'A1 - Base Program'!G55</f>
        <v>0</v>
      </c>
      <c r="D57" s="196">
        <f>'A1 - Optional Pricing'!G58</f>
        <v>0</v>
      </c>
    </row>
    <row r="58" spans="2:4" x14ac:dyDescent="0.35">
      <c r="B58" s="218" t="s">
        <v>9</v>
      </c>
      <c r="C58" s="195">
        <f>'A1 - Base Program'!G56</f>
        <v>0</v>
      </c>
      <c r="D58" s="196">
        <f>'A1 - Optional Pricing'!G59</f>
        <v>0</v>
      </c>
    </row>
    <row r="59" spans="2:4" x14ac:dyDescent="0.35">
      <c r="B59" s="218" t="s">
        <v>9</v>
      </c>
      <c r="C59" s="197">
        <f>'A1 - Base Program'!G57</f>
        <v>0</v>
      </c>
      <c r="D59" s="198">
        <f>'A1 - Optional Pricing'!G60</f>
        <v>0</v>
      </c>
    </row>
    <row r="60" spans="2:4" x14ac:dyDescent="0.35">
      <c r="B60" s="220"/>
      <c r="C60" s="195">
        <f>'A1 - Base Program'!G58</f>
        <v>0</v>
      </c>
      <c r="D60" s="196">
        <f>'A1 - Optional Pricing'!G61</f>
        <v>0</v>
      </c>
    </row>
    <row r="61" spans="2:4" x14ac:dyDescent="0.35">
      <c r="B61" s="211"/>
      <c r="C61" s="183"/>
      <c r="D61" s="184"/>
    </row>
    <row r="62" spans="2:4" x14ac:dyDescent="0.35">
      <c r="B62" s="215" t="s">
        <v>40</v>
      </c>
      <c r="C62" s="183"/>
      <c r="D62" s="184"/>
    </row>
    <row r="63" spans="2:4" x14ac:dyDescent="0.35">
      <c r="B63" s="211" t="s">
        <v>3</v>
      </c>
      <c r="C63" s="195">
        <f>'A1 - Base Program'!$G$61</f>
        <v>0</v>
      </c>
      <c r="D63" s="196">
        <f>'A1 - Optional Pricing'!G64</f>
        <v>0</v>
      </c>
    </row>
    <row r="64" spans="2:4" x14ac:dyDescent="0.35">
      <c r="B64" s="211" t="s">
        <v>4</v>
      </c>
      <c r="C64" s="195">
        <f>'A1 - Base Program'!$G$62</f>
        <v>0</v>
      </c>
      <c r="D64" s="196">
        <f>'A1 - Optional Pricing'!G65</f>
        <v>0</v>
      </c>
    </row>
    <row r="65" spans="2:4" x14ac:dyDescent="0.35">
      <c r="B65" s="211" t="s">
        <v>5</v>
      </c>
      <c r="C65" s="195">
        <f>'A1 - Base Program'!$G$63</f>
        <v>0</v>
      </c>
      <c r="D65" s="196">
        <f>'A1 - Optional Pricing'!G66</f>
        <v>0</v>
      </c>
    </row>
    <row r="66" spans="2:4" x14ac:dyDescent="0.35">
      <c r="B66" s="211" t="s">
        <v>119</v>
      </c>
      <c r="C66" s="195">
        <f>'A1 - Base Program'!$G$64</f>
        <v>0</v>
      </c>
      <c r="D66" s="196">
        <f>'A1 - Optional Pricing'!G67</f>
        <v>0</v>
      </c>
    </row>
    <row r="67" spans="2:4" x14ac:dyDescent="0.35">
      <c r="B67" s="211" t="s">
        <v>6</v>
      </c>
      <c r="C67" s="195">
        <f>'A1 - Base Program'!$G$65</f>
        <v>0</v>
      </c>
      <c r="D67" s="196">
        <f>'A1 - Optional Pricing'!G68</f>
        <v>0</v>
      </c>
    </row>
    <row r="68" spans="2:4" x14ac:dyDescent="0.35">
      <c r="B68" s="211" t="s">
        <v>18</v>
      </c>
      <c r="C68" s="195">
        <f>'A1 - Base Program'!$G$66</f>
        <v>0</v>
      </c>
      <c r="D68" s="196">
        <f>'A1 - Optional Pricing'!G69</f>
        <v>0</v>
      </c>
    </row>
    <row r="69" spans="2:4" x14ac:dyDescent="0.35">
      <c r="B69" s="218" t="s">
        <v>9</v>
      </c>
      <c r="C69" s="195">
        <f>'A1 - Base Program'!$G$67</f>
        <v>0</v>
      </c>
      <c r="D69" s="196">
        <f>'A1 - Optional Pricing'!G70</f>
        <v>0</v>
      </c>
    </row>
    <row r="70" spans="2:4" x14ac:dyDescent="0.35">
      <c r="B70" s="221" t="s">
        <v>9</v>
      </c>
      <c r="C70" s="197">
        <f>'A1 - Base Program'!$G$68</f>
        <v>0</v>
      </c>
      <c r="D70" s="198">
        <f>'A1 - Optional Pricing'!G71</f>
        <v>0</v>
      </c>
    </row>
    <row r="71" spans="2:4" x14ac:dyDescent="0.35">
      <c r="B71" s="211"/>
      <c r="C71" s="195">
        <f>'A1 - Base Program'!$G$69</f>
        <v>0</v>
      </c>
      <c r="D71" s="196">
        <f>'A1 - Optional Pricing'!G72</f>
        <v>0</v>
      </c>
    </row>
    <row r="72" spans="2:4" x14ac:dyDescent="0.35">
      <c r="B72" s="211"/>
      <c r="C72" s="183"/>
      <c r="D72" s="184"/>
    </row>
    <row r="73" spans="2:4" ht="13.9" x14ac:dyDescent="0.4">
      <c r="B73" s="219" t="s">
        <v>16</v>
      </c>
      <c r="C73" s="203">
        <f>'A1 - Base Program'!$G$71</f>
        <v>0</v>
      </c>
      <c r="D73" s="204">
        <f>'A1 - Optional Pricing'!$G$74</f>
        <v>0</v>
      </c>
    </row>
    <row r="74" spans="2:4" x14ac:dyDescent="0.35">
      <c r="B74" s="211"/>
      <c r="C74" s="183"/>
      <c r="D74" s="184"/>
    </row>
    <row r="75" spans="2:4" ht="13.15" x14ac:dyDescent="0.4">
      <c r="B75" s="214" t="s">
        <v>13</v>
      </c>
      <c r="C75" s="183"/>
      <c r="D75" s="184"/>
    </row>
    <row r="76" spans="2:4" x14ac:dyDescent="0.35">
      <c r="B76" s="222"/>
      <c r="C76" s="183"/>
      <c r="D76" s="184"/>
    </row>
    <row r="77" spans="2:4" x14ac:dyDescent="0.35">
      <c r="B77" s="215" t="s">
        <v>38</v>
      </c>
      <c r="C77" s="195">
        <f>'A1 - Base Program'!$G$75</f>
        <v>0</v>
      </c>
      <c r="D77" s="196">
        <f>'A1 - Optional Pricing'!G78</f>
        <v>0</v>
      </c>
    </row>
    <row r="78" spans="2:4" x14ac:dyDescent="0.35">
      <c r="B78" s="215" t="s">
        <v>39</v>
      </c>
      <c r="C78" s="195">
        <f>'A1 - Base Program'!$G$76</f>
        <v>0</v>
      </c>
      <c r="D78" s="196">
        <f>'A1 - Optional Pricing'!G79</f>
        <v>0</v>
      </c>
    </row>
    <row r="79" spans="2:4" x14ac:dyDescent="0.35">
      <c r="B79" s="215" t="s">
        <v>31</v>
      </c>
      <c r="C79" s="195">
        <f>'A1 - Base Program'!$G$77</f>
        <v>0</v>
      </c>
      <c r="D79" s="196">
        <f>'A1 - Optional Pricing'!G80</f>
        <v>0</v>
      </c>
    </row>
    <row r="80" spans="2:4" x14ac:dyDescent="0.35">
      <c r="B80" s="215" t="s">
        <v>30</v>
      </c>
      <c r="C80" s="195">
        <f>'A1 - Base Program'!$G$78</f>
        <v>0</v>
      </c>
      <c r="D80" s="196">
        <f>'A1 - Optional Pricing'!G81</f>
        <v>0</v>
      </c>
    </row>
    <row r="81" spans="2:4" x14ac:dyDescent="0.35">
      <c r="B81" s="215" t="s">
        <v>46</v>
      </c>
      <c r="C81" s="195">
        <f>'A1 - Base Program'!$G$79</f>
        <v>0</v>
      </c>
      <c r="D81" s="196">
        <f>'A1 - Optional Pricing'!G82</f>
        <v>0</v>
      </c>
    </row>
    <row r="82" spans="2:4" x14ac:dyDescent="0.35">
      <c r="B82" s="215" t="s">
        <v>183</v>
      </c>
      <c r="C82" s="195">
        <f>'A1 - Base Program'!$G$80</f>
        <v>3500</v>
      </c>
      <c r="D82" s="196">
        <f>'A1 - Optional Pricing'!G83</f>
        <v>7500</v>
      </c>
    </row>
    <row r="83" spans="2:4" x14ac:dyDescent="0.35">
      <c r="B83" s="216" t="s">
        <v>184</v>
      </c>
      <c r="C83" s="195">
        <f>'A1 - Base Program'!$G$81</f>
        <v>15000</v>
      </c>
      <c r="D83" s="196">
        <f>'A1 - Optional Pricing'!G84</f>
        <v>25000</v>
      </c>
    </row>
    <row r="84" spans="2:4" x14ac:dyDescent="0.35">
      <c r="B84" s="218" t="s">
        <v>9</v>
      </c>
      <c r="C84" s="195">
        <f>'A1 - Base Program'!$G$82</f>
        <v>0</v>
      </c>
      <c r="D84" s="196">
        <f>'A1 - Optional Pricing'!G85</f>
        <v>0</v>
      </c>
    </row>
    <row r="85" spans="2:4" x14ac:dyDescent="0.35">
      <c r="B85" s="218" t="s">
        <v>9</v>
      </c>
      <c r="C85" s="195">
        <f>'A1 - Base Program'!$G$83</f>
        <v>0</v>
      </c>
      <c r="D85" s="196">
        <f>'A1 - Optional Pricing'!G86</f>
        <v>0</v>
      </c>
    </row>
    <row r="86" spans="2:4" x14ac:dyDescent="0.35">
      <c r="B86" s="218" t="s">
        <v>9</v>
      </c>
      <c r="C86" s="195">
        <f>'A1 - Base Program'!$G$84</f>
        <v>0</v>
      </c>
      <c r="D86" s="196">
        <f>'A1 - Optional Pricing'!G87</f>
        <v>0</v>
      </c>
    </row>
    <row r="87" spans="2:4" x14ac:dyDescent="0.35">
      <c r="B87" s="221" t="s">
        <v>9</v>
      </c>
      <c r="C87" s="197">
        <f>'A1 - Base Program'!$G$85</f>
        <v>0</v>
      </c>
      <c r="D87" s="198">
        <f>'A1 - Optional Pricing'!G88</f>
        <v>0</v>
      </c>
    </row>
    <row r="88" spans="2:4" x14ac:dyDescent="0.35">
      <c r="B88" s="211"/>
      <c r="C88" s="195"/>
      <c r="D88" s="196"/>
    </row>
    <row r="89" spans="2:4" ht="13.15" x14ac:dyDescent="0.4">
      <c r="B89" s="214" t="s">
        <v>17</v>
      </c>
      <c r="C89" s="205">
        <f>'A1 - Base Program'!$G$86</f>
        <v>18500</v>
      </c>
      <c r="D89" s="206">
        <f>'A1 - Optional Pricing'!$G$89</f>
        <v>32500</v>
      </c>
    </row>
    <row r="90" spans="2:4" x14ac:dyDescent="0.35">
      <c r="B90" s="211"/>
      <c r="C90" s="183"/>
      <c r="D90" s="184"/>
    </row>
    <row r="91" spans="2:4" x14ac:dyDescent="0.35">
      <c r="B91" s="211"/>
      <c r="C91" s="183"/>
      <c r="D91" s="184"/>
    </row>
    <row r="92" spans="2:4" x14ac:dyDescent="0.35">
      <c r="B92" s="211" t="s">
        <v>2</v>
      </c>
      <c r="C92" s="195">
        <f>'A1 - Base Program'!$G$89</f>
        <v>18500</v>
      </c>
      <c r="D92" s="196">
        <f>'A1 - Optional Pricing'!G92</f>
        <v>32500</v>
      </c>
    </row>
    <row r="93" spans="2:4" x14ac:dyDescent="0.35">
      <c r="B93" s="223" t="s">
        <v>19</v>
      </c>
      <c r="C93" s="197">
        <f>'A1 - Base Program'!$G$90</f>
        <v>0</v>
      </c>
      <c r="D93" s="198">
        <f>'A1 - Optional Pricing'!G93</f>
        <v>0</v>
      </c>
    </row>
    <row r="94" spans="2:4" x14ac:dyDescent="0.35">
      <c r="B94" s="211"/>
      <c r="C94" s="183"/>
      <c r="D94" s="184"/>
    </row>
    <row r="95" spans="2:4" ht="26.25" x14ac:dyDescent="0.4">
      <c r="B95" s="224" t="s">
        <v>75</v>
      </c>
      <c r="C95" s="195">
        <f>'A1 - Base Program'!$G$93</f>
        <v>18500</v>
      </c>
      <c r="D95" s="196">
        <f>'A1 - Optional Pricing'!$G$96</f>
        <v>32500</v>
      </c>
    </row>
    <row r="96" spans="2:4" ht="13.15" x14ac:dyDescent="0.4">
      <c r="B96" s="224"/>
      <c r="C96" s="195">
        <f t="shared" ref="C96" si="0">C95/C$9</f>
        <v>2.2020060870589889E-2</v>
      </c>
      <c r="D96" s="196">
        <f t="shared" ref="D96" si="1">D95/D$9</f>
        <v>1.6655486137767007E-2</v>
      </c>
    </row>
    <row r="97" spans="2:4" ht="26.25" x14ac:dyDescent="0.4">
      <c r="B97" s="224" t="s">
        <v>93</v>
      </c>
      <c r="C97" s="195">
        <f>'A1 - Base Program'!$H$93</f>
        <v>0</v>
      </c>
      <c r="D97" s="196">
        <f>'A1 - Optional Pricing'!$H$96</f>
        <v>0</v>
      </c>
    </row>
    <row r="98" spans="2:4" ht="13.15" x14ac:dyDescent="0.4">
      <c r="B98" s="224"/>
      <c r="C98" s="195">
        <f t="shared" ref="C98" si="2">C97/C$9</f>
        <v>0</v>
      </c>
      <c r="D98" s="196">
        <f t="shared" ref="D98" si="3">D97/D$9</f>
        <v>0</v>
      </c>
    </row>
    <row r="99" spans="2:4" ht="26.25" x14ac:dyDescent="0.4">
      <c r="B99" s="224" t="s">
        <v>94</v>
      </c>
      <c r="C99" s="195">
        <f>'A1 - Base Program'!$I$93</f>
        <v>0</v>
      </c>
      <c r="D99" s="196">
        <f>'A1 - Optional Pricing'!$I$96</f>
        <v>0</v>
      </c>
    </row>
    <row r="100" spans="2:4" ht="13.15" x14ac:dyDescent="0.4">
      <c r="B100" s="224"/>
      <c r="C100" s="195">
        <f t="shared" ref="C100" si="4">C99/C$9</f>
        <v>0</v>
      </c>
      <c r="D100" s="196">
        <f t="shared" ref="D100" si="5">D99/D$9</f>
        <v>0</v>
      </c>
    </row>
    <row r="101" spans="2:4" ht="13.15" x14ac:dyDescent="0.4">
      <c r="B101" s="224"/>
      <c r="C101" s="195"/>
      <c r="D101" s="196"/>
    </row>
    <row r="102" spans="2:4" ht="26.65" thickBot="1" x14ac:dyDescent="0.45">
      <c r="B102" s="225" t="s">
        <v>131</v>
      </c>
      <c r="C102" s="201">
        <f>'A1 - Base Program'!$J$93</f>
        <v>18500</v>
      </c>
      <c r="D102" s="202">
        <f>'A1 - Optional Pricing'!$J$96</f>
        <v>32500</v>
      </c>
    </row>
  </sheetData>
  <protectedRanges>
    <protectedRange sqref="B69:B70 B43:B47 B58:B59" name="Range3_2_1"/>
  </protectedRanges>
  <mergeCells count="1">
    <mergeCell ref="C4:D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02E99D9CFDC4DA5FB1D14F4E62256" ma:contentTypeVersion="2" ma:contentTypeDescription="Create a new document." ma:contentTypeScope="" ma:versionID="dae0335596ef61b01b198f37916b95a9">
  <xsd:schema xmlns:xsd="http://www.w3.org/2001/XMLSchema" xmlns:xs="http://www.w3.org/2001/XMLSchema" xmlns:p="http://schemas.microsoft.com/office/2006/metadata/properties" xmlns:ns2="70ba86ae-abc8-43f7-80d7-55ba56d1cca0" targetNamespace="http://schemas.microsoft.com/office/2006/metadata/properties" ma:root="true" ma:fieldsID="5cfd61906221b5a55c4f554efa1c35f4" ns2:_="">
    <xsd:import namespace="70ba86ae-abc8-43f7-80d7-55ba56d1cc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a86ae-abc8-43f7-80d7-55ba56d1c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BE2F6-4AB2-4B10-A98F-BB4C02AC11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5F811D-A687-4426-81C9-029A2D564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a86ae-abc8-43f7-80d7-55ba56d1c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48107B-5B9E-4D52-A971-0E6604B3072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0ba86ae-abc8-43f7-80d7-55ba56d1cca0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TOC</vt:lpstr>
      <vt:lpstr> Building List</vt:lpstr>
      <vt:lpstr>A1 - Base Program</vt:lpstr>
      <vt:lpstr>A1 - Optional Pricing</vt:lpstr>
      <vt:lpstr>B - Miscellaneous Pricing</vt:lpstr>
      <vt:lpstr>C - Pricing Assumptions</vt:lpstr>
      <vt:lpstr>Summary</vt:lpstr>
      <vt:lpstr>Detailed Rollup</vt:lpstr>
      <vt:lpstr>Detail Rollup</vt:lpstr>
    </vt:vector>
  </TitlesOfParts>
  <Company>Core Management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Maione</dc:creator>
  <cp:lastModifiedBy>Anup Kapur</cp:lastModifiedBy>
  <cp:lastPrinted>2019-01-11T21:22:42Z</cp:lastPrinted>
  <dcterms:created xsi:type="dcterms:W3CDTF">2011-08-30T21:38:54Z</dcterms:created>
  <dcterms:modified xsi:type="dcterms:W3CDTF">2022-02-10T23:00:00Z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0x0101007DD02E99D9CFDC4DA5FB1D14F4E62256</vt:lpwstr>
  </property>
</Properties>
</file>